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lan\Documents\EMC Ermelo Marathon Club\TWK Highveld 4 in 1 Marathon 18 Junie 2022\2025 Highveld\"/>
    </mc:Choice>
  </mc:AlternateContent>
  <xr:revisionPtr revIDLastSave="0" documentId="13_ncr:1_{52A50937-AC41-4660-AD87-DB8FA923C752}" xr6:coauthVersionLast="47" xr6:coauthVersionMax="47" xr10:uidLastSave="{00000000-0000-0000-0000-000000000000}"/>
  <bookViews>
    <workbookView xWindow="-120" yWindow="-120" windowWidth="20730" windowHeight="11160" activeTab="2" xr2:uid="{4C22429E-5939-4A2B-B829-62192C222C42}"/>
  </bookViews>
  <sheets>
    <sheet name="10km" sheetId="1" r:id="rId1"/>
    <sheet name="21,1km" sheetId="2" r:id="rId2"/>
    <sheet name="42,2km" sheetId="3" r:id="rId3"/>
  </sheets>
  <definedNames>
    <definedName name="_xlnm.Print_Area" localSheetId="1">'21,1km'!$A$1:$I$83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3" l="1"/>
  <c r="E65" i="3"/>
  <c r="E63" i="3"/>
  <c r="E57" i="3"/>
  <c r="E54" i="3"/>
  <c r="E51" i="3"/>
  <c r="E50" i="3"/>
  <c r="E49" i="3"/>
  <c r="E44" i="3"/>
  <c r="E33" i="3"/>
  <c r="E31" i="3"/>
  <c r="E28" i="3"/>
  <c r="E27" i="3"/>
  <c r="E26" i="3"/>
  <c r="E25" i="3"/>
  <c r="E11" i="3"/>
  <c r="E4" i="3"/>
  <c r="E83" i="2"/>
  <c r="E82" i="2"/>
  <c r="E64" i="2"/>
  <c r="E63" i="2"/>
  <c r="E55" i="2"/>
  <c r="E54" i="2"/>
  <c r="E48" i="2"/>
  <c r="E34" i="2"/>
  <c r="E27" i="2"/>
  <c r="E15" i="2"/>
  <c r="E12" i="2"/>
  <c r="E7" i="2"/>
  <c r="D79" i="1"/>
  <c r="D70" i="1"/>
  <c r="D69" i="1"/>
  <c r="D68" i="1"/>
  <c r="D66" i="1"/>
  <c r="D63" i="1"/>
  <c r="D56" i="1"/>
  <c r="D55" i="1"/>
  <c r="D41" i="1"/>
  <c r="D38" i="1"/>
  <c r="D37" i="1"/>
  <c r="D33" i="1"/>
  <c r="D29" i="1"/>
</calcChain>
</file>

<file path=xl/sharedStrings.xml><?xml version="1.0" encoding="utf-8"?>
<sst xmlns="http://schemas.openxmlformats.org/spreadsheetml/2006/main" count="1087" uniqueCount="686">
  <si>
    <t>Bianca</t>
  </si>
  <si>
    <t>Werner-potgieter</t>
  </si>
  <si>
    <t>Mahlangu</t>
  </si>
  <si>
    <t>Lungile</t>
  </si>
  <si>
    <t>Msibi</t>
  </si>
  <si>
    <t>Johan</t>
  </si>
  <si>
    <t>Victor</t>
  </si>
  <si>
    <t>Yvette</t>
  </si>
  <si>
    <t>Jason</t>
  </si>
  <si>
    <t>James</t>
  </si>
  <si>
    <t>Botha</t>
  </si>
  <si>
    <t>Wian</t>
  </si>
  <si>
    <t>Adrian</t>
  </si>
  <si>
    <t>Welman</t>
  </si>
  <si>
    <t>Londeka</t>
  </si>
  <si>
    <t>Nhlapo</t>
  </si>
  <si>
    <t>Sakhile Precious</t>
  </si>
  <si>
    <t>Mpila</t>
  </si>
  <si>
    <t>Nothando</t>
  </si>
  <si>
    <t>Nompumelelo</t>
  </si>
  <si>
    <t>Zwane</t>
  </si>
  <si>
    <t>Reginald</t>
  </si>
  <si>
    <t>Motseki</t>
  </si>
  <si>
    <t>Nkosingphile Wiseman</t>
  </si>
  <si>
    <t>Madagala</t>
  </si>
  <si>
    <t>Ndhlovu</t>
  </si>
  <si>
    <t>Lwazi</t>
  </si>
  <si>
    <t>Promise</t>
  </si>
  <si>
    <t>Mathebula</t>
  </si>
  <si>
    <t>Lindokuhle</t>
  </si>
  <si>
    <t>Nel</t>
  </si>
  <si>
    <t>Zanele</t>
  </si>
  <si>
    <t>Thandolwethu</t>
  </si>
  <si>
    <t>Zungu</t>
  </si>
  <si>
    <t>Boitumelo Ntokozo</t>
  </si>
  <si>
    <t>Mathabatha</t>
  </si>
  <si>
    <t>Mbalenhle</t>
  </si>
  <si>
    <t>Duma</t>
  </si>
  <si>
    <t>Bongiwe</t>
  </si>
  <si>
    <t>Mbele</t>
  </si>
  <si>
    <t>Philani</t>
  </si>
  <si>
    <t>Mabaso</t>
  </si>
  <si>
    <t>Zodwa</t>
  </si>
  <si>
    <t>Kajeni</t>
  </si>
  <si>
    <t>Nkosi</t>
  </si>
  <si>
    <t>Mbali</t>
  </si>
  <si>
    <t>Khumalo</t>
  </si>
  <si>
    <t>Thobani</t>
  </si>
  <si>
    <t>Celiwe</t>
  </si>
  <si>
    <t>Mathenjwa</t>
  </si>
  <si>
    <t>Themnkosi</t>
  </si>
  <si>
    <t>Benedict</t>
  </si>
  <si>
    <t>Latelee</t>
  </si>
  <si>
    <t>Mti</t>
  </si>
  <si>
    <t>Thembokwakhe Church</t>
  </si>
  <si>
    <t>Nkambule</t>
  </si>
  <si>
    <t>Getty</t>
  </si>
  <si>
    <t>Sepheu</t>
  </si>
  <si>
    <t>Tsekiso</t>
  </si>
  <si>
    <t>Tseole</t>
  </si>
  <si>
    <t>Lobentina</t>
  </si>
  <si>
    <t>Gilbert</t>
  </si>
  <si>
    <t>Mkoko</t>
  </si>
  <si>
    <t>Nontobeko</t>
  </si>
  <si>
    <t>Nkabinde</t>
  </si>
  <si>
    <t>Nomvula Portia</t>
  </si>
  <si>
    <t>Sibande</t>
  </si>
  <si>
    <t>Simthandile</t>
  </si>
  <si>
    <t>Zikalala</t>
  </si>
  <si>
    <t>Matlhodi</t>
  </si>
  <si>
    <t>Famo</t>
  </si>
  <si>
    <t>Annele</t>
  </si>
  <si>
    <t>Mkhize</t>
  </si>
  <si>
    <t>Boitumelo</t>
  </si>
  <si>
    <t>Thutlwa</t>
  </si>
  <si>
    <t>Kwapeng</t>
  </si>
  <si>
    <t>Mahudu</t>
  </si>
  <si>
    <t>Tebogo M</t>
  </si>
  <si>
    <t>Mabusela</t>
  </si>
  <si>
    <t>Hennie</t>
  </si>
  <si>
    <t>Kotze</t>
  </si>
  <si>
    <t>Welma Wf</t>
  </si>
  <si>
    <t>Roets</t>
  </si>
  <si>
    <t>POSITION</t>
  </si>
  <si>
    <t>AGE</t>
  </si>
  <si>
    <t>CLUB</t>
  </si>
  <si>
    <t>LIC NR:</t>
  </si>
  <si>
    <t>GENDER</t>
  </si>
  <si>
    <t>TIME</t>
  </si>
  <si>
    <t>Category Price Winner</t>
  </si>
  <si>
    <t>Name</t>
  </si>
  <si>
    <t>Surname</t>
  </si>
  <si>
    <t>T</t>
  </si>
  <si>
    <t>T7649</t>
  </si>
  <si>
    <t>M</t>
  </si>
  <si>
    <t>1st Male</t>
  </si>
  <si>
    <t xml:space="preserve">Samkelo </t>
  </si>
  <si>
    <t>Sekhoto</t>
  </si>
  <si>
    <t>Harambe 2040 AC KZN</t>
  </si>
  <si>
    <t>P1230</t>
  </si>
  <si>
    <t>Sinethemba</t>
  </si>
  <si>
    <t>T7645</t>
  </si>
  <si>
    <t>1st Junior Men</t>
  </si>
  <si>
    <t>3rd Male</t>
  </si>
  <si>
    <t>Sanele</t>
  </si>
  <si>
    <t>Magagula</t>
  </si>
  <si>
    <t>Sasol Mpu</t>
  </si>
  <si>
    <t>P4645</t>
  </si>
  <si>
    <t>Shalom Marathon Club</t>
  </si>
  <si>
    <t>P2859</t>
  </si>
  <si>
    <t>Njabulo</t>
  </si>
  <si>
    <t>Mnisi</t>
  </si>
  <si>
    <t>Simphiwe</t>
  </si>
  <si>
    <t>Zondo</t>
  </si>
  <si>
    <t>T7644</t>
  </si>
  <si>
    <t>T7625</t>
  </si>
  <si>
    <t xml:space="preserve">Fanilakhe </t>
  </si>
  <si>
    <t>Mtshangase</t>
  </si>
  <si>
    <t>T7635</t>
  </si>
  <si>
    <t>T7626</t>
  </si>
  <si>
    <t xml:space="preserve">Israel </t>
  </si>
  <si>
    <t>Dube</t>
  </si>
  <si>
    <t>T7657</t>
  </si>
  <si>
    <t>P58</t>
  </si>
  <si>
    <t>Bethal Marathon Club</t>
  </si>
  <si>
    <t>Jandrè</t>
  </si>
  <si>
    <t>Sasol Marathon Club</t>
  </si>
  <si>
    <t>P1483</t>
  </si>
  <si>
    <t>P2456</t>
  </si>
  <si>
    <t>SANDF Mpu</t>
  </si>
  <si>
    <t>Disqualified</t>
  </si>
  <si>
    <t>P4718</t>
  </si>
  <si>
    <t>Lake Umuzi Secunda MC</t>
  </si>
  <si>
    <t xml:space="preserve">Frik </t>
  </si>
  <si>
    <t>Smith</t>
  </si>
  <si>
    <t>P2020</t>
  </si>
  <si>
    <t>F</t>
  </si>
  <si>
    <t>1st Female</t>
  </si>
  <si>
    <t>P904</t>
  </si>
  <si>
    <t>Dullstroom Roadrunners</t>
  </si>
  <si>
    <t>2nd Female</t>
  </si>
  <si>
    <t>P952</t>
  </si>
  <si>
    <t>Nkambule SAPS Mpumalanga</t>
  </si>
  <si>
    <t>Godfrey</t>
  </si>
  <si>
    <t>Mashimbye</t>
  </si>
  <si>
    <t>IPID MPU</t>
  </si>
  <si>
    <t>T7652</t>
  </si>
  <si>
    <t>Eskom AC MPU</t>
  </si>
  <si>
    <t>P453</t>
  </si>
  <si>
    <t>Musa</t>
  </si>
  <si>
    <t>P2874</t>
  </si>
  <si>
    <t>T7630</t>
  </si>
  <si>
    <t>Magda</t>
  </si>
  <si>
    <t>Pretorius</t>
  </si>
  <si>
    <t>Middelburg Marathon MPU</t>
  </si>
  <si>
    <t>P2080</t>
  </si>
  <si>
    <t xml:space="preserve">Sandiso </t>
  </si>
  <si>
    <t>Nomzithi</t>
  </si>
  <si>
    <t>Coertze</t>
  </si>
  <si>
    <t>Stephanie</t>
  </si>
  <si>
    <t>Grobbelaar</t>
  </si>
  <si>
    <t>T7636</t>
  </si>
  <si>
    <t>Sarel</t>
  </si>
  <si>
    <t xml:space="preserve">Nanette </t>
  </si>
  <si>
    <t>Noordman</t>
  </si>
  <si>
    <t>P2857</t>
  </si>
  <si>
    <t xml:space="preserve">Naseema </t>
  </si>
  <si>
    <t>Docrat</t>
  </si>
  <si>
    <t>T7651</t>
  </si>
  <si>
    <t>P57</t>
  </si>
  <si>
    <t>P2865</t>
  </si>
  <si>
    <t>Ncengwa</t>
  </si>
  <si>
    <t xml:space="preserve">Ernest </t>
  </si>
  <si>
    <t>Simelane</t>
  </si>
  <si>
    <t>SAND</t>
  </si>
  <si>
    <t>P3229</t>
  </si>
  <si>
    <t>P4997</t>
  </si>
  <si>
    <t>G</t>
  </si>
  <si>
    <t>1st Junior Female</t>
  </si>
  <si>
    <t>Nomasonto</t>
  </si>
  <si>
    <t>Makhubela</t>
  </si>
  <si>
    <t>Bongani</t>
  </si>
  <si>
    <t>Lilly</t>
  </si>
  <si>
    <t>Chabalala</t>
  </si>
  <si>
    <t>Busisiwe</t>
  </si>
  <si>
    <t>P2866</t>
  </si>
  <si>
    <t>Rebotile</t>
  </si>
  <si>
    <t>T7653</t>
  </si>
  <si>
    <t>T7658</t>
  </si>
  <si>
    <t>P56</t>
  </si>
  <si>
    <t>Lisbeth</t>
  </si>
  <si>
    <t>Molekoa</t>
  </si>
  <si>
    <t>P402</t>
  </si>
  <si>
    <t xml:space="preserve">Fungile </t>
  </si>
  <si>
    <t>Mondi Ltd AC</t>
  </si>
  <si>
    <t>P7437</t>
  </si>
  <si>
    <t>Janine</t>
  </si>
  <si>
    <t>Botes</t>
  </si>
  <si>
    <t>Pieter</t>
  </si>
  <si>
    <t>P0002</t>
  </si>
  <si>
    <t>P0004</t>
  </si>
  <si>
    <t xml:space="preserve">Nompumelelo </t>
  </si>
  <si>
    <t>Bongwe</t>
  </si>
  <si>
    <t xml:space="preserve">Thembi </t>
  </si>
  <si>
    <t>Rabuthala</t>
  </si>
  <si>
    <t>T7659</t>
  </si>
  <si>
    <t>P5002</t>
  </si>
  <si>
    <t>T7623</t>
  </si>
  <si>
    <t>T7637</t>
  </si>
  <si>
    <t>Joyce</t>
  </si>
  <si>
    <t>Shabalala</t>
  </si>
  <si>
    <t>T7643</t>
  </si>
  <si>
    <t>2rd Male</t>
  </si>
  <si>
    <t>?</t>
  </si>
  <si>
    <t>40+ Male 1st</t>
  </si>
  <si>
    <t>50+ Winner 1st</t>
  </si>
  <si>
    <t>3rd Female</t>
  </si>
  <si>
    <t>1st 40+ Female</t>
  </si>
  <si>
    <t>50+ 1st Female</t>
  </si>
  <si>
    <t>First Name</t>
  </si>
  <si>
    <t>Last Name</t>
  </si>
  <si>
    <t>Gender</t>
  </si>
  <si>
    <t>Age at Event</t>
  </si>
  <si>
    <t>ASA Club Name</t>
  </si>
  <si>
    <t>Solomon</t>
  </si>
  <si>
    <t>Phungwayo</t>
  </si>
  <si>
    <t>Andrew</t>
  </si>
  <si>
    <t>Kissa</t>
  </si>
  <si>
    <t>ESKOM AC MPU</t>
  </si>
  <si>
    <t>ASSEGAAI MARATHON CLUB</t>
  </si>
  <si>
    <t>Simon</t>
  </si>
  <si>
    <t>NKANGALA ATHLETICS ACADEMY</t>
  </si>
  <si>
    <t>1946</t>
  </si>
  <si>
    <t>Megan</t>
  </si>
  <si>
    <t>Rainsford</t>
  </si>
  <si>
    <t>Ledile</t>
  </si>
  <si>
    <t>Mathipa</t>
  </si>
  <si>
    <t>SASOL MARATHON CLUB</t>
  </si>
  <si>
    <t>1276</t>
  </si>
  <si>
    <t>Portia</t>
  </si>
  <si>
    <t>Nthungeni</t>
  </si>
  <si>
    <t>SHALOM MARATHON CLUB</t>
  </si>
  <si>
    <t>2827</t>
  </si>
  <si>
    <t>Mike</t>
  </si>
  <si>
    <t>Gordon Van Dyk</t>
  </si>
  <si>
    <t>FIT 2000 AC GN</t>
  </si>
  <si>
    <t>6633</t>
  </si>
  <si>
    <t xml:space="preserve">Refilwe </t>
  </si>
  <si>
    <t xml:space="preserve">Sibanyoni </t>
  </si>
  <si>
    <t>1956</t>
  </si>
  <si>
    <t>Petunia</t>
  </si>
  <si>
    <t>Magolela</t>
  </si>
  <si>
    <t>THUNGELA ATHLETIC CLUB</t>
  </si>
  <si>
    <t>P1727</t>
  </si>
  <si>
    <t>Boyz</t>
  </si>
  <si>
    <t>Malindisa</t>
  </si>
  <si>
    <t>P1275</t>
  </si>
  <si>
    <t>Hein</t>
  </si>
  <si>
    <t>Badenhorst</t>
  </si>
  <si>
    <t>P531</t>
  </si>
  <si>
    <t>Khutso</t>
  </si>
  <si>
    <t>Kock</t>
  </si>
  <si>
    <t>Raymond</t>
  </si>
  <si>
    <t>Nkala</t>
  </si>
  <si>
    <t>Johann</t>
  </si>
  <si>
    <t>Van Staden</t>
  </si>
  <si>
    <t>STANDERTON MARATHON CLUB</t>
  </si>
  <si>
    <t>MPU1971</t>
  </si>
  <si>
    <t>Mildred Matee</t>
  </si>
  <si>
    <t>Matlebjane</t>
  </si>
  <si>
    <t>EXXARO MATLA MARATHON CLUB</t>
  </si>
  <si>
    <t>3997</t>
  </si>
  <si>
    <t>Zinhle</t>
  </si>
  <si>
    <t>Sidu</t>
  </si>
  <si>
    <t>4001</t>
  </si>
  <si>
    <t>Audrey</t>
  </si>
  <si>
    <t>Turpin</t>
  </si>
  <si>
    <t>MIDDELBURG MARATHON CLUB</t>
  </si>
  <si>
    <t>2016</t>
  </si>
  <si>
    <t>Abongile</t>
  </si>
  <si>
    <t>Jafta</t>
  </si>
  <si>
    <t>Asanda</t>
  </si>
  <si>
    <t>Ntshalintshali</t>
  </si>
  <si>
    <t>Khetho</t>
  </si>
  <si>
    <t>Sithole</t>
  </si>
  <si>
    <t>P332</t>
  </si>
  <si>
    <t>Ntobeko</t>
  </si>
  <si>
    <t>Nhlabatsi</t>
  </si>
  <si>
    <t>Hanri</t>
  </si>
  <si>
    <t>Reynolds</t>
  </si>
  <si>
    <t>Helgard</t>
  </si>
  <si>
    <t>Oosthuysen</t>
  </si>
  <si>
    <t>Thobeka</t>
  </si>
  <si>
    <t>Mazibuko</t>
  </si>
  <si>
    <t>P626</t>
  </si>
  <si>
    <t>Sannie</t>
  </si>
  <si>
    <t>Uys</t>
  </si>
  <si>
    <t>P2127</t>
  </si>
  <si>
    <t>Nombuso</t>
  </si>
  <si>
    <t>Siwela</t>
  </si>
  <si>
    <t>P362</t>
  </si>
  <si>
    <t>Kabelo</t>
  </si>
  <si>
    <t>Maseko</t>
  </si>
  <si>
    <t>NEDBANK RUNNING CLUB MPU</t>
  </si>
  <si>
    <t>1406</t>
  </si>
  <si>
    <t>Senzeni</t>
  </si>
  <si>
    <t>Lethuli</t>
  </si>
  <si>
    <t>1419</t>
  </si>
  <si>
    <t>Tiaan</t>
  </si>
  <si>
    <t>De Wit</t>
  </si>
  <si>
    <t>Riaan</t>
  </si>
  <si>
    <t>Prinsloo</t>
  </si>
  <si>
    <t>Nathaniel</t>
  </si>
  <si>
    <t>Govender</t>
  </si>
  <si>
    <t>P1086</t>
  </si>
  <si>
    <t>Rose</t>
  </si>
  <si>
    <t>Mahlinza</t>
  </si>
  <si>
    <t>Anelang</t>
  </si>
  <si>
    <t>Ramokaelo</t>
  </si>
  <si>
    <t>P4999</t>
  </si>
  <si>
    <t>Marinda</t>
  </si>
  <si>
    <t>Spangenberg</t>
  </si>
  <si>
    <t>Thulani</t>
  </si>
  <si>
    <t>Mbata</t>
  </si>
  <si>
    <t>EVANDER AC</t>
  </si>
  <si>
    <t>1923</t>
  </si>
  <si>
    <t xml:space="preserve">Ntombikhona Valentia </t>
  </si>
  <si>
    <t>Hleza</t>
  </si>
  <si>
    <t>926</t>
  </si>
  <si>
    <t>Sindiswa Tracy</t>
  </si>
  <si>
    <t>Ngwenya</t>
  </si>
  <si>
    <t>P4998</t>
  </si>
  <si>
    <t>Coetzer</t>
  </si>
  <si>
    <t>BETHAL MARATHON KLUB</t>
  </si>
  <si>
    <t>P21</t>
  </si>
  <si>
    <t>Pumza</t>
  </si>
  <si>
    <t>Lugongolo</t>
  </si>
  <si>
    <t>579</t>
  </si>
  <si>
    <t>Position</t>
  </si>
  <si>
    <t>Time</t>
  </si>
  <si>
    <t>Category Winners</t>
  </si>
  <si>
    <t>Siyabonga</t>
  </si>
  <si>
    <t>Xomana</t>
  </si>
  <si>
    <t xml:space="preserve">Nhlanhla </t>
  </si>
  <si>
    <t>Mabuza</t>
  </si>
  <si>
    <t>Graham</t>
  </si>
  <si>
    <t>Thela</t>
  </si>
  <si>
    <t>Thembinosi</t>
  </si>
  <si>
    <t>Hollywood Club COA</t>
  </si>
  <si>
    <t>T7683</t>
  </si>
  <si>
    <t>1st Junior Male</t>
  </si>
  <si>
    <t>1St Male Open</t>
  </si>
  <si>
    <t>2nd Male Open</t>
  </si>
  <si>
    <t xml:space="preserve">Crizell </t>
  </si>
  <si>
    <t>Roberts</t>
  </si>
  <si>
    <t>Nedbank RGN AGN</t>
  </si>
  <si>
    <t>1st Female Open</t>
  </si>
  <si>
    <t>Volksrust</t>
  </si>
  <si>
    <t>Melissa</t>
  </si>
  <si>
    <t>Jansen van Vuuren</t>
  </si>
  <si>
    <t>Hollywood AC</t>
  </si>
  <si>
    <t>2nd Female Open</t>
  </si>
  <si>
    <t>Wimpie</t>
  </si>
  <si>
    <t>Run Walk for Life MPU</t>
  </si>
  <si>
    <t>1st 40+ Male</t>
  </si>
  <si>
    <t xml:space="preserve">Stuart </t>
  </si>
  <si>
    <t>Green</t>
  </si>
  <si>
    <t>Discovery TBC</t>
  </si>
  <si>
    <t>P22037</t>
  </si>
  <si>
    <t>Izelle</t>
  </si>
  <si>
    <t>Louw</t>
  </si>
  <si>
    <t>Actom Gauteng</t>
  </si>
  <si>
    <t>Thulane</t>
  </si>
  <si>
    <t>Pat</t>
  </si>
  <si>
    <t>T7719</t>
  </si>
  <si>
    <t>T7677</t>
  </si>
  <si>
    <t>T7674</t>
  </si>
  <si>
    <t>T7676</t>
  </si>
  <si>
    <t>T7680</t>
  </si>
  <si>
    <t xml:space="preserve">Paul </t>
  </si>
  <si>
    <t>Grobler</t>
  </si>
  <si>
    <t>Lake Umuzi Secunda MPU</t>
  </si>
  <si>
    <t>Rachel</t>
  </si>
  <si>
    <t>Liebenberg</t>
  </si>
  <si>
    <t>Terblanche</t>
  </si>
  <si>
    <t>P543</t>
  </si>
  <si>
    <t>Solly</t>
  </si>
  <si>
    <t>Madonsela</t>
  </si>
  <si>
    <t>P5008</t>
  </si>
  <si>
    <t>Prince</t>
  </si>
  <si>
    <t>Dlangalala</t>
  </si>
  <si>
    <t>T7686</t>
  </si>
  <si>
    <t>Kagise</t>
  </si>
  <si>
    <t>Molegane</t>
  </si>
  <si>
    <t>P1206</t>
  </si>
  <si>
    <t>T7679</t>
  </si>
  <si>
    <t>1st 50+ Female</t>
  </si>
  <si>
    <t>P2928</t>
  </si>
  <si>
    <t>Amos</t>
  </si>
  <si>
    <t>Ndinisa</t>
  </si>
  <si>
    <t>P1994</t>
  </si>
  <si>
    <t>Debbie</t>
  </si>
  <si>
    <t>Compton</t>
  </si>
  <si>
    <t>Jeppe GCA</t>
  </si>
  <si>
    <t>P4350</t>
  </si>
  <si>
    <t>T7672</t>
  </si>
  <si>
    <t>P1139</t>
  </si>
  <si>
    <t>Shandu</t>
  </si>
  <si>
    <t xml:space="preserve">Siyabonga </t>
  </si>
  <si>
    <t>Matloli</t>
  </si>
  <si>
    <t>Mashalani</t>
  </si>
  <si>
    <t>P412</t>
  </si>
  <si>
    <t>T7673</t>
  </si>
  <si>
    <t>P23074</t>
  </si>
  <si>
    <t>Mbongiseni</t>
  </si>
  <si>
    <t>T7678</t>
  </si>
  <si>
    <t xml:space="preserve">Feziwe </t>
  </si>
  <si>
    <t>Ludidi</t>
  </si>
  <si>
    <t>T7687</t>
  </si>
  <si>
    <t>T7675</t>
  </si>
  <si>
    <t>Emelda</t>
  </si>
  <si>
    <t>Betty</t>
  </si>
  <si>
    <t>T7690</t>
  </si>
  <si>
    <t>T7671</t>
  </si>
  <si>
    <t>T7689</t>
  </si>
  <si>
    <t>T7688</t>
  </si>
  <si>
    <t>Patiswa</t>
  </si>
  <si>
    <t>Matshoba</t>
  </si>
  <si>
    <t>Matselane</t>
  </si>
  <si>
    <t>Nhlapho</t>
  </si>
  <si>
    <t>SAPS Secunda</t>
  </si>
  <si>
    <t>Esmon</t>
  </si>
  <si>
    <t>Shisaloli</t>
  </si>
  <si>
    <t>P11465</t>
  </si>
  <si>
    <t>North Nedbank</t>
  </si>
  <si>
    <t>Khotsu</t>
  </si>
  <si>
    <t>Mahlo</t>
  </si>
  <si>
    <t>T7701</t>
  </si>
  <si>
    <t xml:space="preserve">Themba </t>
  </si>
  <si>
    <t>LEGOGOTE VILLAGERS Witrivier</t>
  </si>
  <si>
    <t>P158</t>
  </si>
  <si>
    <t>Sizakele</t>
  </si>
  <si>
    <t>P2835</t>
  </si>
  <si>
    <t>Nosi</t>
  </si>
  <si>
    <t>Mjelo</t>
  </si>
  <si>
    <t>P2870</t>
  </si>
  <si>
    <t>40+</t>
  </si>
  <si>
    <t>Siphamandla</t>
  </si>
  <si>
    <t>T7621</t>
  </si>
  <si>
    <t xml:space="preserve">Nomgqbelo </t>
  </si>
  <si>
    <t>Kunene</t>
  </si>
  <si>
    <t xml:space="preserve">Ndoda </t>
  </si>
  <si>
    <t>Ncube</t>
  </si>
  <si>
    <t>P424</t>
  </si>
  <si>
    <t>30km gedoen</t>
  </si>
  <si>
    <t>Lauren</t>
  </si>
  <si>
    <t>Pila</t>
  </si>
  <si>
    <t>Lebo</t>
  </si>
  <si>
    <t>T7685</t>
  </si>
  <si>
    <t>T7684</t>
  </si>
  <si>
    <t>May</t>
  </si>
  <si>
    <t>1998</t>
  </si>
  <si>
    <t>Adriaan</t>
  </si>
  <si>
    <t>Venter</t>
  </si>
  <si>
    <t>P595</t>
  </si>
  <si>
    <t>Sonette</t>
  </si>
  <si>
    <t>Nell</t>
  </si>
  <si>
    <t>Lindiwe</t>
  </si>
  <si>
    <t>Thaga</t>
  </si>
  <si>
    <t>TEAM VITALITY CLUB GN</t>
  </si>
  <si>
    <t>2127</t>
  </si>
  <si>
    <t>Billy</t>
  </si>
  <si>
    <t>Makate</t>
  </si>
  <si>
    <t>ARCADIA RUNNING CLUB</t>
  </si>
  <si>
    <t>745</t>
  </si>
  <si>
    <t>Thomas</t>
  </si>
  <si>
    <t>Pothof</t>
  </si>
  <si>
    <t>Banda</t>
  </si>
  <si>
    <t>Thabo</t>
  </si>
  <si>
    <t>Morule</t>
  </si>
  <si>
    <t>P386</t>
  </si>
  <si>
    <t>Sagren</t>
  </si>
  <si>
    <t>Moodley</t>
  </si>
  <si>
    <t>NEWLANDS AC</t>
  </si>
  <si>
    <t>2888</t>
  </si>
  <si>
    <t>Chris</t>
  </si>
  <si>
    <t>Mlangeni</t>
  </si>
  <si>
    <t>Mduduzi Peter</t>
  </si>
  <si>
    <t>Chili</t>
  </si>
  <si>
    <t>BELLA'S AC</t>
  </si>
  <si>
    <t>2659</t>
  </si>
  <si>
    <t>P2838</t>
  </si>
  <si>
    <t>Jean</t>
  </si>
  <si>
    <t>Malan</t>
  </si>
  <si>
    <t>2073</t>
  </si>
  <si>
    <t>Shumani</t>
  </si>
  <si>
    <t>Mavhungu</t>
  </si>
  <si>
    <t>RUNNERS OF HOPE</t>
  </si>
  <si>
    <t>P5174</t>
  </si>
  <si>
    <t>Rika</t>
  </si>
  <si>
    <t>Myburg</t>
  </si>
  <si>
    <t>ALPHA CENTURION ATHLETICS CLUB</t>
  </si>
  <si>
    <t>6370</t>
  </si>
  <si>
    <t>Eddie</t>
  </si>
  <si>
    <t>Ueckermann</t>
  </si>
  <si>
    <t>VITAL FITNESS AC</t>
  </si>
  <si>
    <t>3949</t>
  </si>
  <si>
    <t>Tlou</t>
  </si>
  <si>
    <t>Setati</t>
  </si>
  <si>
    <t>MANONG AC</t>
  </si>
  <si>
    <t>P2810</t>
  </si>
  <si>
    <t>Lucky</t>
  </si>
  <si>
    <t>Biyela</t>
  </si>
  <si>
    <t>MONDI LTD AC</t>
  </si>
  <si>
    <t>Tebogo</t>
  </si>
  <si>
    <t>Mokwena</t>
  </si>
  <si>
    <t>EMALAHLENI CITY MARATHON CLUB</t>
  </si>
  <si>
    <t>P3293</t>
  </si>
  <si>
    <t>Mlungisi Ennocent</t>
  </si>
  <si>
    <t>LAKE UMUZI SECUNDA MC</t>
  </si>
  <si>
    <t>P1618</t>
  </si>
  <si>
    <t>Simo</t>
  </si>
  <si>
    <t>Ndimande</t>
  </si>
  <si>
    <t>DUNDEE AC</t>
  </si>
  <si>
    <t>Dirk</t>
  </si>
  <si>
    <t>Raath</t>
  </si>
  <si>
    <t>P1469</t>
  </si>
  <si>
    <t>Mapula</t>
  </si>
  <si>
    <t>ZERO ONE FIVE RUNNING CLUB</t>
  </si>
  <si>
    <t>P349</t>
  </si>
  <si>
    <t>Kgaugelo</t>
  </si>
  <si>
    <t>Mokgawa</t>
  </si>
  <si>
    <t>401</t>
  </si>
  <si>
    <t>Malatjie</t>
  </si>
  <si>
    <t>P1113</t>
  </si>
  <si>
    <t>Michael</t>
  </si>
  <si>
    <t>Beni</t>
  </si>
  <si>
    <t>Gert</t>
  </si>
  <si>
    <t>Hattingh</t>
  </si>
  <si>
    <t>P1617</t>
  </si>
  <si>
    <t>Phumlani Klopaas</t>
  </si>
  <si>
    <t>Zulu</t>
  </si>
  <si>
    <t>P 1997</t>
  </si>
  <si>
    <t>Modise</t>
  </si>
  <si>
    <t>Maile</t>
  </si>
  <si>
    <t>1083</t>
  </si>
  <si>
    <t>Thembinkosi</t>
  </si>
  <si>
    <t>Nzuza</t>
  </si>
  <si>
    <t>P2841</t>
  </si>
  <si>
    <t>MAXED ELITE CG</t>
  </si>
  <si>
    <t>8241</t>
  </si>
  <si>
    <t>Jooste</t>
  </si>
  <si>
    <t>Molifi</t>
  </si>
  <si>
    <t>Hlangwane</t>
  </si>
  <si>
    <t>P2831</t>
  </si>
  <si>
    <t>Fred</t>
  </si>
  <si>
    <t>Moruakgomo</t>
  </si>
  <si>
    <t>Ncedo</t>
  </si>
  <si>
    <t>Sityo</t>
  </si>
  <si>
    <t>P1796</t>
  </si>
  <si>
    <t>Oko Asanda</t>
  </si>
  <si>
    <t>Mpongwana</t>
  </si>
  <si>
    <t>P3278</t>
  </si>
  <si>
    <t>Themba</t>
  </si>
  <si>
    <t>P2868</t>
  </si>
  <si>
    <t>Bonginkosi Steve</t>
  </si>
  <si>
    <t>P2863</t>
  </si>
  <si>
    <t>Janice</t>
  </si>
  <si>
    <t>Pondicas</t>
  </si>
  <si>
    <t>JEPPE QUONDAM ATHLETICS CLUB</t>
  </si>
  <si>
    <t>9484</t>
  </si>
  <si>
    <t>Abner</t>
  </si>
  <si>
    <t>Nxumalo</t>
  </si>
  <si>
    <t>Jordan</t>
  </si>
  <si>
    <t>Derric</t>
  </si>
  <si>
    <t>Masango</t>
  </si>
  <si>
    <t>T7710</t>
  </si>
  <si>
    <t>Never</t>
  </si>
  <si>
    <t>P37</t>
  </si>
  <si>
    <t>Mthembeni</t>
  </si>
  <si>
    <t>Mahlobo</t>
  </si>
  <si>
    <t>2nd Male</t>
  </si>
  <si>
    <t>Eric</t>
  </si>
  <si>
    <t>T7717</t>
  </si>
  <si>
    <t xml:space="preserve">Sabelo </t>
  </si>
  <si>
    <t>Sibeko</t>
  </si>
  <si>
    <t>Golden Foot Club</t>
  </si>
  <si>
    <t>T7691</t>
  </si>
  <si>
    <t xml:space="preserve">Derrick </t>
  </si>
  <si>
    <t>Dlamini</t>
  </si>
  <si>
    <t>Nedbank MPU</t>
  </si>
  <si>
    <t>Melinda</t>
  </si>
  <si>
    <t>Hollywood AC Central Gauteng</t>
  </si>
  <si>
    <t>Bafana</t>
  </si>
  <si>
    <t>T7693</t>
  </si>
  <si>
    <t>P7421</t>
  </si>
  <si>
    <t xml:space="preserve">Adriaan </t>
  </si>
  <si>
    <t>Liebenber</t>
  </si>
  <si>
    <t>Actom</t>
  </si>
  <si>
    <t>P258</t>
  </si>
  <si>
    <t xml:space="preserve">Mpostol </t>
  </si>
  <si>
    <t>Mashini</t>
  </si>
  <si>
    <t>Carlton GP</t>
  </si>
  <si>
    <t>P11652/P11624</t>
  </si>
  <si>
    <t>11166/P379</t>
  </si>
  <si>
    <t>1st Female 50+</t>
  </si>
  <si>
    <t xml:space="preserve">Mike </t>
  </si>
  <si>
    <t>50+</t>
  </si>
  <si>
    <t>P522</t>
  </si>
  <si>
    <t>Xolani</t>
  </si>
  <si>
    <t>Dhladhla</t>
  </si>
  <si>
    <t>P3031/P3831</t>
  </si>
  <si>
    <t xml:space="preserve">Jan </t>
  </si>
  <si>
    <t>van Vreden</t>
  </si>
  <si>
    <t>P520</t>
  </si>
  <si>
    <t>Henni</t>
  </si>
  <si>
    <t>60+</t>
  </si>
  <si>
    <t>Corne</t>
  </si>
  <si>
    <t>Nedbank LVCC</t>
  </si>
  <si>
    <t>P1488</t>
  </si>
  <si>
    <t>T7694</t>
  </si>
  <si>
    <t>Muziwakhe</t>
  </si>
  <si>
    <t>Ndebele</t>
  </si>
  <si>
    <t>Hollywood AC MPU</t>
  </si>
  <si>
    <t>P2632</t>
  </si>
  <si>
    <t xml:space="preserve">Lekgotla </t>
  </si>
  <si>
    <t>Dhlamini</t>
  </si>
  <si>
    <t>1078/P1087</t>
  </si>
  <si>
    <t>P2826</t>
  </si>
  <si>
    <t>1st 50+ Male</t>
  </si>
  <si>
    <t>Sibongile</t>
  </si>
  <si>
    <t>Hlope</t>
  </si>
  <si>
    <t>SAPS Mpumalanga</t>
  </si>
  <si>
    <t>1st Female 40+</t>
  </si>
  <si>
    <t>T7716</t>
  </si>
  <si>
    <t>Abrie</t>
  </si>
  <si>
    <t>van Zyl</t>
  </si>
  <si>
    <t>Laerskool Goedehoop</t>
  </si>
  <si>
    <t>P4242</t>
  </si>
  <si>
    <t>Kenny</t>
  </si>
  <si>
    <t xml:space="preserve">Sibusiso </t>
  </si>
  <si>
    <t>Sydney</t>
  </si>
  <si>
    <t>Marietjie</t>
  </si>
  <si>
    <t>Nylstroom Club</t>
  </si>
  <si>
    <t xml:space="preserve">Schalk </t>
  </si>
  <si>
    <t>van der Merwe</t>
  </si>
  <si>
    <t>Lucas</t>
  </si>
  <si>
    <t>Nyaweleni</t>
  </si>
  <si>
    <t>Tshifularo</t>
  </si>
  <si>
    <t>Mzansi AC</t>
  </si>
  <si>
    <t>P1913</t>
  </si>
  <si>
    <t>Wonderboy</t>
  </si>
  <si>
    <t>P1974</t>
  </si>
  <si>
    <t>Sandile</t>
  </si>
  <si>
    <t>Mkwahzi</t>
  </si>
  <si>
    <t>Thokozile</t>
  </si>
  <si>
    <t>Mahlaba</t>
  </si>
  <si>
    <t>P2872</t>
  </si>
  <si>
    <t>Lazarus</t>
  </si>
  <si>
    <t>Malebana</t>
  </si>
  <si>
    <t>JHB Harriers</t>
  </si>
  <si>
    <t>Makhosohke</t>
  </si>
  <si>
    <t>Nomvula</t>
  </si>
  <si>
    <t>Mthethwa</t>
  </si>
  <si>
    <t>Mary</t>
  </si>
  <si>
    <t xml:space="preserve">Team VITALITY </t>
  </si>
  <si>
    <t>P10566</t>
  </si>
  <si>
    <t>JJ</t>
  </si>
  <si>
    <t>Mandla</t>
  </si>
  <si>
    <t>Calton Gauteng</t>
  </si>
  <si>
    <t>Mohale</t>
  </si>
  <si>
    <t>Tibnyiko</t>
  </si>
  <si>
    <t>P25311</t>
  </si>
  <si>
    <t>Club Waterfall City Athletic</t>
  </si>
  <si>
    <t>T7709</t>
  </si>
  <si>
    <t>Lindani</t>
  </si>
  <si>
    <t>Hlabisa</t>
  </si>
  <si>
    <t>Age</t>
  </si>
  <si>
    <t>Swart</t>
  </si>
  <si>
    <t>PRETORIA MARATHON CLUB/ Bobbies</t>
  </si>
  <si>
    <t>Malinga</t>
  </si>
  <si>
    <t>1230/340</t>
  </si>
  <si>
    <t>3rd Male Open &amp; 1st 40+male</t>
  </si>
  <si>
    <t>Mbulawa/ Mashilwane</t>
  </si>
  <si>
    <t>3rd Female Open &amp; 1st 40+Female</t>
  </si>
  <si>
    <t>ASA Lic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</si>
</sst>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6" fontId="3" fillId="0" borderId="0" xfId="0" applyNumberFormat="1" applyFont="1" applyAlignment="1">
      <alignment horizontal="left"/>
    </xf>
    <xf numFmtId="21" fontId="3" fillId="0" borderId="0" xfId="0" quotePrefix="1" applyNumberFormat="1" applyFont="1" applyAlignment="1">
      <alignment horizontal="left"/>
    </xf>
    <xf numFmtId="21" fontId="3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1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21" fontId="3" fillId="0" borderId="3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E3E2-12F0-444A-B2C7-697DDAF3F46D}">
  <sheetPr>
    <pageSetUpPr fitToPage="1"/>
  </sheetPr>
  <dimension ref="A1:L80"/>
  <sheetViews>
    <sheetView view="pageBreakPreview" zoomScale="60" zoomScaleNormal="100" workbookViewId="0">
      <pane ySplit="1" topLeftCell="A2" activePane="bottomLeft" state="frozen"/>
      <selection pane="bottomLeft" activeCell="D4" sqref="D4"/>
    </sheetView>
  </sheetViews>
  <sheetFormatPr defaultRowHeight="18" x14ac:dyDescent="0.25"/>
  <cols>
    <col min="1" max="1" width="14.5703125" style="4" bestFit="1" customWidth="1"/>
    <col min="2" max="2" width="25.42578125" style="4" bestFit="1" customWidth="1"/>
    <col min="3" max="3" width="18.28515625" style="4" bestFit="1" customWidth="1"/>
    <col min="4" max="4" width="7.7109375" style="4" bestFit="1" customWidth="1"/>
    <col min="5" max="5" width="32.5703125" style="4" bestFit="1" customWidth="1"/>
    <col min="6" max="6" width="11.28515625" style="4" bestFit="1" customWidth="1"/>
    <col min="7" max="7" width="13" style="4" bestFit="1" customWidth="1"/>
    <col min="8" max="8" width="12.140625" style="4" bestFit="1" customWidth="1"/>
    <col min="9" max="9" width="32.28515625" style="4" bestFit="1" customWidth="1"/>
    <col min="10" max="10" width="16.42578125" style="4" bestFit="1" customWidth="1"/>
    <col min="11" max="12" width="9.140625" style="4"/>
    <col min="13" max="16384" width="9.140625" style="5"/>
  </cols>
  <sheetData>
    <row r="1" spans="1:10" x14ac:dyDescent="0.25">
      <c r="A1" s="1" t="s">
        <v>83</v>
      </c>
      <c r="B1" s="1" t="s">
        <v>90</v>
      </c>
      <c r="C1" s="1" t="s">
        <v>91</v>
      </c>
      <c r="D1" s="1" t="s">
        <v>84</v>
      </c>
      <c r="E1" s="1" t="s">
        <v>85</v>
      </c>
      <c r="F1" s="1" t="s">
        <v>86</v>
      </c>
      <c r="G1" s="1" t="s">
        <v>87</v>
      </c>
      <c r="H1" s="2" t="s">
        <v>88</v>
      </c>
      <c r="I1" s="3" t="s">
        <v>89</v>
      </c>
    </row>
    <row r="3" spans="1:10" x14ac:dyDescent="0.25">
      <c r="A3" s="4">
        <v>1</v>
      </c>
      <c r="B3" s="4" t="s">
        <v>29</v>
      </c>
      <c r="C3" s="4" t="s">
        <v>20</v>
      </c>
      <c r="D3" s="4">
        <v>20</v>
      </c>
      <c r="F3" s="4" t="s">
        <v>93</v>
      </c>
      <c r="G3" s="4" t="s">
        <v>94</v>
      </c>
      <c r="H3" s="6">
        <v>1.45</v>
      </c>
      <c r="J3" s="4" t="s">
        <v>95</v>
      </c>
    </row>
    <row r="4" spans="1:10" x14ac:dyDescent="0.25">
      <c r="A4" s="4">
        <v>2</v>
      </c>
      <c r="B4" s="4" t="s">
        <v>96</v>
      </c>
      <c r="C4" s="4" t="s">
        <v>97</v>
      </c>
      <c r="D4" s="4">
        <v>22</v>
      </c>
      <c r="E4" s="4" t="s">
        <v>98</v>
      </c>
      <c r="F4" s="4" t="s">
        <v>99</v>
      </c>
      <c r="G4" s="4" t="s">
        <v>94</v>
      </c>
      <c r="H4" s="6">
        <v>1.5430555555555556</v>
      </c>
      <c r="J4" s="4" t="s">
        <v>212</v>
      </c>
    </row>
    <row r="5" spans="1:10" x14ac:dyDescent="0.25">
      <c r="A5" s="4">
        <v>3</v>
      </c>
      <c r="B5" s="4" t="s">
        <v>100</v>
      </c>
      <c r="C5" s="4" t="s">
        <v>64</v>
      </c>
      <c r="D5" s="4">
        <v>18</v>
      </c>
      <c r="F5" s="4" t="s">
        <v>101</v>
      </c>
      <c r="G5" s="4" t="s">
        <v>94</v>
      </c>
      <c r="H5" s="6">
        <v>1.586111111111111</v>
      </c>
      <c r="I5" s="4" t="s">
        <v>102</v>
      </c>
      <c r="J5" s="4" t="s">
        <v>103</v>
      </c>
    </row>
    <row r="6" spans="1:10" x14ac:dyDescent="0.25">
      <c r="A6" s="4">
        <v>4</v>
      </c>
      <c r="B6" s="4" t="s">
        <v>104</v>
      </c>
      <c r="C6" s="4" t="s">
        <v>105</v>
      </c>
      <c r="D6" s="4">
        <v>16</v>
      </c>
      <c r="E6" s="4" t="s">
        <v>106</v>
      </c>
      <c r="F6" s="4" t="s">
        <v>107</v>
      </c>
      <c r="H6" s="6">
        <v>1.632638888888889</v>
      </c>
    </row>
    <row r="7" spans="1:10" x14ac:dyDescent="0.25">
      <c r="A7" s="4">
        <v>5</v>
      </c>
      <c r="B7" s="4" t="s">
        <v>47</v>
      </c>
      <c r="C7" s="4" t="s">
        <v>44</v>
      </c>
      <c r="D7" s="4">
        <v>25</v>
      </c>
      <c r="E7" s="4" t="s">
        <v>108</v>
      </c>
      <c r="F7" s="4" t="s">
        <v>109</v>
      </c>
      <c r="G7" s="4" t="s">
        <v>94</v>
      </c>
      <c r="H7" s="6">
        <v>1.6472222222222221</v>
      </c>
    </row>
    <row r="8" spans="1:10" x14ac:dyDescent="0.25">
      <c r="A8" s="4">
        <v>6</v>
      </c>
      <c r="B8" s="4" t="s">
        <v>50</v>
      </c>
      <c r="C8" s="4" t="s">
        <v>51</v>
      </c>
      <c r="D8" s="4">
        <v>18</v>
      </c>
      <c r="F8" s="4" t="s">
        <v>92</v>
      </c>
      <c r="G8" s="4" t="s">
        <v>94</v>
      </c>
      <c r="H8" s="6">
        <v>1.7201388888888889</v>
      </c>
    </row>
    <row r="9" spans="1:10" x14ac:dyDescent="0.25">
      <c r="A9" s="4">
        <v>7</v>
      </c>
      <c r="B9" s="4" t="s">
        <v>110</v>
      </c>
      <c r="C9" s="4" t="s">
        <v>111</v>
      </c>
      <c r="D9" s="4">
        <v>19</v>
      </c>
      <c r="E9" s="4" t="s">
        <v>108</v>
      </c>
      <c r="F9" s="4" t="s">
        <v>114</v>
      </c>
      <c r="G9" s="4" t="s">
        <v>94</v>
      </c>
      <c r="H9" s="6">
        <v>1.75</v>
      </c>
    </row>
    <row r="10" spans="1:10" x14ac:dyDescent="0.25">
      <c r="A10" s="4">
        <v>8</v>
      </c>
      <c r="B10" s="4" t="s">
        <v>112</v>
      </c>
      <c r="C10" s="4" t="s">
        <v>113</v>
      </c>
      <c r="D10" s="4">
        <v>29</v>
      </c>
      <c r="F10" s="4" t="s">
        <v>115</v>
      </c>
      <c r="G10" s="4" t="s">
        <v>94</v>
      </c>
      <c r="H10" s="6">
        <v>1.820138888888889</v>
      </c>
    </row>
    <row r="11" spans="1:10" x14ac:dyDescent="0.25">
      <c r="A11" s="4">
        <v>9</v>
      </c>
      <c r="B11" s="4" t="s">
        <v>116</v>
      </c>
      <c r="C11" s="4" t="s">
        <v>117</v>
      </c>
      <c r="D11" s="4">
        <v>49</v>
      </c>
      <c r="F11" s="4" t="s">
        <v>118</v>
      </c>
      <c r="G11" s="4" t="s">
        <v>94</v>
      </c>
      <c r="H11" s="6">
        <v>1.8993055555555556</v>
      </c>
      <c r="J11" s="4" t="s">
        <v>214</v>
      </c>
    </row>
    <row r="12" spans="1:10" x14ac:dyDescent="0.25">
      <c r="A12" s="4">
        <v>10</v>
      </c>
      <c r="B12" s="4" t="s">
        <v>23</v>
      </c>
      <c r="C12" s="4" t="s">
        <v>20</v>
      </c>
      <c r="D12" s="4">
        <v>42</v>
      </c>
      <c r="F12" s="4" t="s">
        <v>119</v>
      </c>
      <c r="G12" s="4" t="s">
        <v>94</v>
      </c>
      <c r="H12" s="6">
        <v>1.9368055555555554</v>
      </c>
    </row>
    <row r="13" spans="1:10" x14ac:dyDescent="0.25">
      <c r="A13" s="4">
        <v>11</v>
      </c>
      <c r="B13" s="4" t="s">
        <v>120</v>
      </c>
      <c r="C13" s="4" t="s">
        <v>121</v>
      </c>
      <c r="D13" s="4">
        <v>16</v>
      </c>
      <c r="F13" s="4" t="s">
        <v>122</v>
      </c>
      <c r="G13" s="4" t="s">
        <v>94</v>
      </c>
      <c r="H13" s="6">
        <v>2.0458333333333334</v>
      </c>
    </row>
    <row r="14" spans="1:10" x14ac:dyDescent="0.25">
      <c r="A14" s="4">
        <v>12</v>
      </c>
      <c r="B14" s="4" t="s">
        <v>5</v>
      </c>
      <c r="C14" s="4" t="s">
        <v>6</v>
      </c>
      <c r="D14" s="4">
        <v>51</v>
      </c>
      <c r="F14" s="4" t="s">
        <v>92</v>
      </c>
      <c r="G14" s="4" t="s">
        <v>94</v>
      </c>
      <c r="H14" s="6">
        <v>2.1756944444444444</v>
      </c>
    </row>
    <row r="15" spans="1:10" x14ac:dyDescent="0.25">
      <c r="A15" s="4">
        <v>13</v>
      </c>
      <c r="B15" s="4" t="s">
        <v>61</v>
      </c>
      <c r="C15" s="4" t="s">
        <v>62</v>
      </c>
      <c r="D15" s="4">
        <v>56</v>
      </c>
      <c r="E15" s="4" t="s">
        <v>124</v>
      </c>
      <c r="F15" s="4" t="s">
        <v>123</v>
      </c>
      <c r="G15" s="4" t="s">
        <v>94</v>
      </c>
      <c r="H15" s="6">
        <v>2.2361111111111112</v>
      </c>
      <c r="J15" s="4" t="s">
        <v>215</v>
      </c>
    </row>
    <row r="16" spans="1:10" x14ac:dyDescent="0.25">
      <c r="A16" s="4">
        <v>14</v>
      </c>
      <c r="B16" s="4" t="s">
        <v>12</v>
      </c>
      <c r="C16" s="4" t="s">
        <v>13</v>
      </c>
      <c r="D16" s="4">
        <v>18</v>
      </c>
      <c r="F16" s="4" t="s">
        <v>92</v>
      </c>
      <c r="G16" s="4" t="s">
        <v>94</v>
      </c>
      <c r="H16" s="6">
        <v>2.2506944444444446</v>
      </c>
    </row>
    <row r="17" spans="1:11" x14ac:dyDescent="0.25">
      <c r="A17" s="4">
        <v>15</v>
      </c>
      <c r="B17" s="4" t="s">
        <v>125</v>
      </c>
      <c r="C17" s="4" t="s">
        <v>10</v>
      </c>
      <c r="D17" s="4">
        <v>17</v>
      </c>
      <c r="F17" s="4" t="s">
        <v>92</v>
      </c>
      <c r="G17" s="4" t="s">
        <v>94</v>
      </c>
      <c r="H17" s="6">
        <v>2.2506944444444446</v>
      </c>
    </row>
    <row r="18" spans="1:11" x14ac:dyDescent="0.25">
      <c r="A18" s="4">
        <v>16</v>
      </c>
      <c r="B18" s="4" t="s">
        <v>8</v>
      </c>
      <c r="C18" s="4" t="s">
        <v>9</v>
      </c>
      <c r="D18" s="4">
        <v>34</v>
      </c>
      <c r="F18" s="4" t="s">
        <v>92</v>
      </c>
      <c r="G18" s="4" t="s">
        <v>94</v>
      </c>
      <c r="H18" s="6">
        <v>2.2666666666666666</v>
      </c>
    </row>
    <row r="19" spans="1:11" x14ac:dyDescent="0.25">
      <c r="A19" s="4">
        <v>17</v>
      </c>
      <c r="B19" s="4" t="s">
        <v>21</v>
      </c>
      <c r="C19" s="4" t="s">
        <v>22</v>
      </c>
      <c r="D19" s="4">
        <v>66</v>
      </c>
      <c r="E19" s="4" t="s">
        <v>126</v>
      </c>
      <c r="F19" s="4" t="s">
        <v>127</v>
      </c>
      <c r="G19" s="4" t="s">
        <v>94</v>
      </c>
      <c r="H19" s="6">
        <v>2.2902777777777779</v>
      </c>
    </row>
    <row r="20" spans="1:11" x14ac:dyDescent="0.25">
      <c r="A20" s="4">
        <v>18</v>
      </c>
      <c r="B20" s="4" t="s">
        <v>11</v>
      </c>
      <c r="C20" s="4" t="s">
        <v>10</v>
      </c>
      <c r="D20" s="4">
        <v>15</v>
      </c>
      <c r="F20" s="4" t="s">
        <v>131</v>
      </c>
      <c r="G20" s="4" t="s">
        <v>94</v>
      </c>
      <c r="H20" s="7">
        <v>4.3611111111111114E-2</v>
      </c>
    </row>
    <row r="21" spans="1:11" x14ac:dyDescent="0.25">
      <c r="A21" s="4">
        <v>18</v>
      </c>
      <c r="B21" s="4" t="s">
        <v>77</v>
      </c>
      <c r="C21" s="4" t="s">
        <v>78</v>
      </c>
      <c r="D21" s="4">
        <v>29</v>
      </c>
      <c r="E21" s="4" t="s">
        <v>129</v>
      </c>
      <c r="F21" s="4" t="s">
        <v>128</v>
      </c>
      <c r="G21" s="4" t="s">
        <v>94</v>
      </c>
      <c r="H21" s="8">
        <v>4.358796296296296E-2</v>
      </c>
      <c r="K21" s="3" t="s">
        <v>130</v>
      </c>
    </row>
    <row r="22" spans="1:11" x14ac:dyDescent="0.25">
      <c r="A22" s="4">
        <v>19</v>
      </c>
      <c r="B22" s="4" t="s">
        <v>79</v>
      </c>
      <c r="C22" s="4" t="s">
        <v>80</v>
      </c>
      <c r="D22" s="4">
        <v>37</v>
      </c>
      <c r="E22" s="4" t="s">
        <v>132</v>
      </c>
      <c r="F22" s="4" t="s">
        <v>213</v>
      </c>
      <c r="G22" s="4" t="s">
        <v>94</v>
      </c>
      <c r="H22" s="7">
        <v>4.5092592592592594E-2</v>
      </c>
    </row>
    <row r="23" spans="1:11" x14ac:dyDescent="0.25">
      <c r="A23" s="4">
        <v>20</v>
      </c>
      <c r="B23" s="4" t="s">
        <v>133</v>
      </c>
      <c r="C23" s="4" t="s">
        <v>134</v>
      </c>
      <c r="D23" s="4">
        <v>75</v>
      </c>
      <c r="F23" s="4" t="s">
        <v>135</v>
      </c>
      <c r="G23" s="4" t="s">
        <v>94</v>
      </c>
      <c r="H23" s="7">
        <v>4.5740740740740742E-2</v>
      </c>
    </row>
    <row r="24" spans="1:11" x14ac:dyDescent="0.25">
      <c r="A24" s="4">
        <v>21</v>
      </c>
      <c r="B24" s="4" t="s">
        <v>45</v>
      </c>
      <c r="C24" s="4" t="s">
        <v>46</v>
      </c>
      <c r="D24" s="4">
        <v>36</v>
      </c>
      <c r="F24" s="4" t="s">
        <v>92</v>
      </c>
      <c r="G24" s="4" t="s">
        <v>136</v>
      </c>
      <c r="H24" s="8">
        <v>4.5740740740740742E-2</v>
      </c>
      <c r="J24" s="4" t="s">
        <v>137</v>
      </c>
    </row>
    <row r="25" spans="1:11" x14ac:dyDescent="0.25">
      <c r="A25" s="4">
        <v>22</v>
      </c>
      <c r="B25" s="4" t="s">
        <v>0</v>
      </c>
      <c r="C25" s="4" t="s">
        <v>1</v>
      </c>
      <c r="D25" s="4">
        <v>38</v>
      </c>
      <c r="E25" s="4" t="s">
        <v>139</v>
      </c>
      <c r="F25" s="4" t="s">
        <v>138</v>
      </c>
      <c r="G25" s="4" t="s">
        <v>136</v>
      </c>
      <c r="H25" s="7">
        <v>4.5752314814814815E-2</v>
      </c>
      <c r="J25" s="4" t="s">
        <v>140</v>
      </c>
    </row>
    <row r="26" spans="1:11" x14ac:dyDescent="0.25">
      <c r="A26" s="4">
        <v>23</v>
      </c>
      <c r="B26" s="4" t="s">
        <v>54</v>
      </c>
      <c r="C26" s="4" t="s">
        <v>55</v>
      </c>
      <c r="D26" s="4">
        <v>41</v>
      </c>
      <c r="E26" s="4" t="s">
        <v>142</v>
      </c>
      <c r="F26" s="4" t="s">
        <v>141</v>
      </c>
      <c r="G26" s="4" t="s">
        <v>94</v>
      </c>
      <c r="H26" s="8">
        <v>4.6192129629629632E-2</v>
      </c>
    </row>
    <row r="27" spans="1:11" x14ac:dyDescent="0.25">
      <c r="A27" s="4">
        <v>24</v>
      </c>
      <c r="B27" s="4" t="s">
        <v>143</v>
      </c>
      <c r="C27" s="4" t="s">
        <v>144</v>
      </c>
      <c r="D27" s="4">
        <v>45</v>
      </c>
      <c r="E27" s="4" t="s">
        <v>145</v>
      </c>
      <c r="F27" s="4" t="s">
        <v>146</v>
      </c>
      <c r="G27" s="4" t="s">
        <v>94</v>
      </c>
      <c r="H27" s="8">
        <v>4.8032407407407406E-2</v>
      </c>
    </row>
    <row r="28" spans="1:11" x14ac:dyDescent="0.25">
      <c r="A28" s="4">
        <v>25</v>
      </c>
      <c r="B28" s="4" t="s">
        <v>36</v>
      </c>
      <c r="C28" s="4" t="s">
        <v>37</v>
      </c>
      <c r="D28" s="4">
        <v>36</v>
      </c>
      <c r="E28" s="4" t="s">
        <v>147</v>
      </c>
      <c r="F28" s="4" t="s">
        <v>148</v>
      </c>
      <c r="G28" s="4" t="s">
        <v>136</v>
      </c>
      <c r="H28" s="8">
        <v>4.8287037037037038E-2</v>
      </c>
      <c r="J28" s="4" t="s">
        <v>216</v>
      </c>
    </row>
    <row r="29" spans="1:11" x14ac:dyDescent="0.25">
      <c r="A29" s="4">
        <v>26</v>
      </c>
      <c r="B29" s="4" t="s">
        <v>149</v>
      </c>
      <c r="C29" s="4" t="s">
        <v>37</v>
      </c>
      <c r="D29" s="4">
        <f>2025-1983</f>
        <v>42</v>
      </c>
      <c r="E29" s="4" t="s">
        <v>108</v>
      </c>
      <c r="F29" s="4" t="s">
        <v>150</v>
      </c>
      <c r="G29" s="4" t="s">
        <v>94</v>
      </c>
      <c r="H29" s="8">
        <v>4.9201388888888892E-2</v>
      </c>
    </row>
    <row r="30" spans="1:11" x14ac:dyDescent="0.25">
      <c r="A30" s="4">
        <v>27</v>
      </c>
      <c r="B30" s="4" t="s">
        <v>7</v>
      </c>
      <c r="C30" s="4" t="s">
        <v>6</v>
      </c>
      <c r="D30" s="4">
        <v>41</v>
      </c>
      <c r="F30" s="4" t="s">
        <v>151</v>
      </c>
      <c r="G30" s="4" t="s">
        <v>136</v>
      </c>
      <c r="H30" s="8">
        <v>4.9201388888888892E-2</v>
      </c>
    </row>
    <row r="31" spans="1:11" x14ac:dyDescent="0.25">
      <c r="A31" s="4">
        <v>28</v>
      </c>
      <c r="B31" s="4" t="s">
        <v>152</v>
      </c>
      <c r="C31" s="4" t="s">
        <v>153</v>
      </c>
      <c r="D31" s="4">
        <v>45</v>
      </c>
      <c r="E31" s="4" t="s">
        <v>154</v>
      </c>
      <c r="F31" s="4" t="s">
        <v>155</v>
      </c>
      <c r="G31" s="4" t="s">
        <v>136</v>
      </c>
      <c r="H31" s="8">
        <v>4.9953703703703702E-2</v>
      </c>
      <c r="J31" s="4" t="s">
        <v>217</v>
      </c>
    </row>
    <row r="32" spans="1:11" x14ac:dyDescent="0.25">
      <c r="A32" s="4">
        <v>29</v>
      </c>
      <c r="B32" s="4" t="s">
        <v>156</v>
      </c>
      <c r="C32" s="4" t="s">
        <v>157</v>
      </c>
      <c r="D32" s="4">
        <v>29</v>
      </c>
      <c r="F32" s="4" t="s">
        <v>92</v>
      </c>
      <c r="G32" s="4" t="s">
        <v>94</v>
      </c>
      <c r="H32" s="8">
        <v>5.1481481481481482E-2</v>
      </c>
    </row>
    <row r="33" spans="1:8" x14ac:dyDescent="0.25">
      <c r="A33" s="4">
        <v>30</v>
      </c>
      <c r="B33" s="4" t="s">
        <v>5</v>
      </c>
      <c r="C33" s="4" t="s">
        <v>158</v>
      </c>
      <c r="D33" s="4">
        <f>2025-1997</f>
        <v>28</v>
      </c>
      <c r="F33" s="4" t="s">
        <v>92</v>
      </c>
      <c r="G33" s="4" t="s">
        <v>94</v>
      </c>
      <c r="H33" s="8">
        <v>5.1446759259259262E-2</v>
      </c>
    </row>
    <row r="34" spans="1:8" x14ac:dyDescent="0.25">
      <c r="A34" s="4">
        <v>31</v>
      </c>
      <c r="B34" s="4" t="s">
        <v>159</v>
      </c>
      <c r="C34" s="4" t="s">
        <v>160</v>
      </c>
      <c r="D34" s="4">
        <v>22</v>
      </c>
      <c r="F34" s="4" t="s">
        <v>161</v>
      </c>
      <c r="H34" s="8">
        <v>5.1481481481481482E-2</v>
      </c>
    </row>
    <row r="35" spans="1:8" x14ac:dyDescent="0.25">
      <c r="A35" s="4">
        <v>32</v>
      </c>
      <c r="B35" s="4" t="s">
        <v>52</v>
      </c>
      <c r="C35" s="4" t="s">
        <v>53</v>
      </c>
      <c r="D35" s="4">
        <v>34</v>
      </c>
      <c r="F35" s="4" t="s">
        <v>92</v>
      </c>
      <c r="G35" s="4" t="s">
        <v>94</v>
      </c>
      <c r="H35" s="8">
        <v>5.1516203703703703E-2</v>
      </c>
    </row>
    <row r="36" spans="1:8" x14ac:dyDescent="0.25">
      <c r="A36" s="4">
        <v>33</v>
      </c>
      <c r="B36" s="4" t="s">
        <v>71</v>
      </c>
      <c r="C36" s="4" t="s">
        <v>72</v>
      </c>
      <c r="D36" s="4">
        <v>33</v>
      </c>
      <c r="F36" s="4" t="s">
        <v>92</v>
      </c>
      <c r="G36" s="4" t="s">
        <v>136</v>
      </c>
      <c r="H36" s="8">
        <v>5.1770833333333335E-2</v>
      </c>
    </row>
    <row r="37" spans="1:8" x14ac:dyDescent="0.25">
      <c r="A37" s="4">
        <v>34</v>
      </c>
      <c r="B37" s="4" t="s">
        <v>162</v>
      </c>
      <c r="C37" s="4" t="s">
        <v>30</v>
      </c>
      <c r="D37" s="4">
        <f>2025-1980</f>
        <v>45</v>
      </c>
      <c r="F37" s="4" t="s">
        <v>92</v>
      </c>
      <c r="G37" s="4" t="s">
        <v>94</v>
      </c>
      <c r="H37" s="8">
        <v>5.1979166666666667E-2</v>
      </c>
    </row>
    <row r="38" spans="1:8" x14ac:dyDescent="0.25">
      <c r="A38" s="4">
        <v>35</v>
      </c>
      <c r="B38" s="4" t="s">
        <v>163</v>
      </c>
      <c r="C38" s="4" t="s">
        <v>164</v>
      </c>
      <c r="D38" s="4">
        <f>2024-2002</f>
        <v>22</v>
      </c>
      <c r="F38" s="4" t="s">
        <v>92</v>
      </c>
      <c r="G38" s="4" t="s">
        <v>136</v>
      </c>
      <c r="H38" s="8">
        <v>5.199074074074074E-2</v>
      </c>
    </row>
    <row r="39" spans="1:8" x14ac:dyDescent="0.25">
      <c r="A39" s="4">
        <v>36</v>
      </c>
      <c r="B39" s="4" t="s">
        <v>31</v>
      </c>
      <c r="C39" s="4" t="s">
        <v>2</v>
      </c>
      <c r="D39" s="4">
        <v>39</v>
      </c>
      <c r="F39" s="4" t="s">
        <v>92</v>
      </c>
      <c r="G39" s="4" t="s">
        <v>136</v>
      </c>
      <c r="H39" s="8">
        <v>5.2974537037037035E-2</v>
      </c>
    </row>
    <row r="40" spans="1:8" x14ac:dyDescent="0.25">
      <c r="A40" s="4">
        <v>37</v>
      </c>
      <c r="B40" s="4" t="s">
        <v>42</v>
      </c>
      <c r="C40" s="4" t="s">
        <v>43</v>
      </c>
      <c r="D40" s="4">
        <v>43</v>
      </c>
      <c r="E40" s="4" t="s">
        <v>108</v>
      </c>
      <c r="F40" s="4" t="s">
        <v>165</v>
      </c>
      <c r="G40" s="4" t="s">
        <v>136</v>
      </c>
      <c r="H40" s="8">
        <v>5.2986111111111109E-2</v>
      </c>
    </row>
    <row r="41" spans="1:8" x14ac:dyDescent="0.25">
      <c r="A41" s="4">
        <v>38</v>
      </c>
      <c r="B41" s="4" t="s">
        <v>166</v>
      </c>
      <c r="C41" s="4" t="s">
        <v>167</v>
      </c>
      <c r="D41" s="4">
        <f>2024-1988</f>
        <v>36</v>
      </c>
      <c r="F41" s="4" t="s">
        <v>92</v>
      </c>
      <c r="G41" s="4" t="s">
        <v>94</v>
      </c>
      <c r="H41" s="8">
        <v>5.2997685185185182E-2</v>
      </c>
    </row>
    <row r="42" spans="1:8" x14ac:dyDescent="0.25">
      <c r="A42" s="4">
        <v>39</v>
      </c>
      <c r="B42" s="4" t="s">
        <v>32</v>
      </c>
      <c r="C42" s="4" t="s">
        <v>33</v>
      </c>
      <c r="D42" s="4">
        <v>34</v>
      </c>
      <c r="F42" s="4" t="s">
        <v>168</v>
      </c>
      <c r="H42" s="8">
        <v>5.4131944444444448E-2</v>
      </c>
    </row>
    <row r="43" spans="1:8" x14ac:dyDescent="0.25">
      <c r="A43" s="4">
        <v>40</v>
      </c>
      <c r="B43" s="4" t="s">
        <v>60</v>
      </c>
      <c r="C43" s="4" t="s">
        <v>44</v>
      </c>
      <c r="D43" s="4">
        <v>42</v>
      </c>
      <c r="E43" s="4" t="s">
        <v>124</v>
      </c>
      <c r="F43" s="4" t="s">
        <v>169</v>
      </c>
      <c r="G43" s="4" t="s">
        <v>136</v>
      </c>
      <c r="H43" s="8">
        <v>5.4131944444444448E-2</v>
      </c>
    </row>
    <row r="44" spans="1:8" x14ac:dyDescent="0.25">
      <c r="A44" s="4">
        <v>41</v>
      </c>
      <c r="B44" s="4" t="s">
        <v>40</v>
      </c>
      <c r="C44" s="4" t="s">
        <v>41</v>
      </c>
      <c r="D44" s="4">
        <v>34</v>
      </c>
      <c r="F44" s="4" t="s">
        <v>92</v>
      </c>
      <c r="G44" s="4" t="s">
        <v>94</v>
      </c>
      <c r="H44" s="8">
        <v>5.527777777777778E-2</v>
      </c>
    </row>
    <row r="45" spans="1:8" x14ac:dyDescent="0.25">
      <c r="A45" s="4">
        <v>42</v>
      </c>
      <c r="B45" s="4" t="s">
        <v>24</v>
      </c>
      <c r="C45" s="4" t="s">
        <v>25</v>
      </c>
      <c r="D45" s="4">
        <v>30</v>
      </c>
      <c r="F45" s="4" t="s">
        <v>92</v>
      </c>
      <c r="G45" s="4" t="s">
        <v>136</v>
      </c>
      <c r="H45" s="8">
        <v>5.541666666666667E-2</v>
      </c>
    </row>
    <row r="46" spans="1:8" x14ac:dyDescent="0.25">
      <c r="A46" s="4">
        <v>43</v>
      </c>
      <c r="B46" s="4" t="s">
        <v>65</v>
      </c>
      <c r="C46" s="4" t="s">
        <v>66</v>
      </c>
      <c r="D46" s="4">
        <v>48</v>
      </c>
      <c r="E46" s="4" t="s">
        <v>108</v>
      </c>
      <c r="F46" s="4" t="s">
        <v>170</v>
      </c>
      <c r="G46" s="4" t="s">
        <v>136</v>
      </c>
      <c r="H46" s="8">
        <v>5.5520833333333332E-2</v>
      </c>
    </row>
    <row r="47" spans="1:8" x14ac:dyDescent="0.25">
      <c r="A47" s="4">
        <v>44</v>
      </c>
      <c r="B47" s="4" t="s">
        <v>3</v>
      </c>
      <c r="C47" s="4" t="s">
        <v>171</v>
      </c>
      <c r="D47" s="4">
        <v>36</v>
      </c>
      <c r="F47" s="4" t="s">
        <v>213</v>
      </c>
      <c r="G47" s="4" t="s">
        <v>136</v>
      </c>
      <c r="H47" s="8">
        <v>5.634259259259259E-2</v>
      </c>
    </row>
    <row r="48" spans="1:8" x14ac:dyDescent="0.25">
      <c r="A48" s="4">
        <v>45</v>
      </c>
      <c r="B48" s="4" t="s">
        <v>58</v>
      </c>
      <c r="C48" s="4" t="s">
        <v>59</v>
      </c>
      <c r="D48" s="4">
        <v>44</v>
      </c>
      <c r="F48" s="4" t="s">
        <v>92</v>
      </c>
      <c r="G48" s="4" t="s">
        <v>94</v>
      </c>
      <c r="H48" s="8">
        <v>5.6469907407407406E-2</v>
      </c>
    </row>
    <row r="49" spans="1:10" x14ac:dyDescent="0.25">
      <c r="A49" s="4">
        <v>46</v>
      </c>
      <c r="B49" s="4" t="s">
        <v>172</v>
      </c>
      <c r="C49" s="4" t="s">
        <v>173</v>
      </c>
      <c r="D49" s="4">
        <v>53</v>
      </c>
      <c r="E49" s="4" t="s">
        <v>174</v>
      </c>
      <c r="F49" s="4" t="s">
        <v>175</v>
      </c>
      <c r="G49" s="4" t="s">
        <v>94</v>
      </c>
      <c r="H49" s="8">
        <v>5.6469907407407406E-2</v>
      </c>
    </row>
    <row r="50" spans="1:10" x14ac:dyDescent="0.25">
      <c r="A50" s="4">
        <v>47</v>
      </c>
      <c r="B50" s="4" t="s">
        <v>67</v>
      </c>
      <c r="C50" s="4" t="s">
        <v>68</v>
      </c>
      <c r="D50" s="4">
        <v>17</v>
      </c>
      <c r="E50" s="4" t="s">
        <v>108</v>
      </c>
      <c r="F50" s="4" t="s">
        <v>176</v>
      </c>
      <c r="G50" s="4" t="s">
        <v>177</v>
      </c>
      <c r="H50" s="7">
        <v>5.7094907407407407E-2</v>
      </c>
      <c r="J50" s="4" t="s">
        <v>178</v>
      </c>
    </row>
    <row r="51" spans="1:10" x14ac:dyDescent="0.25">
      <c r="A51" s="4">
        <v>48</v>
      </c>
      <c r="B51" s="4" t="s">
        <v>26</v>
      </c>
      <c r="C51" s="4" t="s">
        <v>4</v>
      </c>
      <c r="D51" s="4">
        <v>36</v>
      </c>
      <c r="F51" s="4" t="s">
        <v>92</v>
      </c>
      <c r="G51" s="4" t="s">
        <v>94</v>
      </c>
      <c r="H51" s="8">
        <v>5.8564814814814813E-2</v>
      </c>
    </row>
    <row r="52" spans="1:10" x14ac:dyDescent="0.25">
      <c r="A52" s="4">
        <v>49</v>
      </c>
      <c r="B52" s="4" t="s">
        <v>14</v>
      </c>
      <c r="C52" s="4" t="s">
        <v>15</v>
      </c>
      <c r="D52" s="4">
        <v>27</v>
      </c>
      <c r="F52" s="4" t="s">
        <v>92</v>
      </c>
      <c r="G52" s="4" t="s">
        <v>136</v>
      </c>
      <c r="H52" s="8">
        <v>5.8634259259259261E-2</v>
      </c>
    </row>
    <row r="53" spans="1:10" x14ac:dyDescent="0.25">
      <c r="A53" s="4">
        <v>50</v>
      </c>
      <c r="B53" s="4" t="s">
        <v>75</v>
      </c>
      <c r="C53" s="4" t="s">
        <v>76</v>
      </c>
      <c r="D53" s="4">
        <v>38</v>
      </c>
      <c r="F53" s="4" t="s">
        <v>92</v>
      </c>
      <c r="G53" s="4" t="s">
        <v>94</v>
      </c>
      <c r="H53" s="8">
        <v>5.8645833333333335E-2</v>
      </c>
    </row>
    <row r="54" spans="1:10" x14ac:dyDescent="0.25">
      <c r="A54" s="4">
        <v>51</v>
      </c>
      <c r="B54" s="4" t="s">
        <v>179</v>
      </c>
      <c r="C54" s="4" t="s">
        <v>180</v>
      </c>
      <c r="D54" s="4">
        <v>44</v>
      </c>
      <c r="E54" s="4" t="s">
        <v>108</v>
      </c>
      <c r="F54" s="4" t="s">
        <v>213</v>
      </c>
      <c r="G54" s="4" t="s">
        <v>136</v>
      </c>
      <c r="H54" s="8">
        <v>5.8807870370370371E-2</v>
      </c>
    </row>
    <row r="55" spans="1:10" x14ac:dyDescent="0.25">
      <c r="A55" s="4">
        <v>52</v>
      </c>
      <c r="B55" s="4" t="s">
        <v>181</v>
      </c>
      <c r="C55" s="4" t="s">
        <v>20</v>
      </c>
      <c r="D55" s="4">
        <f>2024-1968</f>
        <v>56</v>
      </c>
      <c r="F55" s="4" t="s">
        <v>92</v>
      </c>
      <c r="H55" s="8">
        <v>5.8807870370370371E-2</v>
      </c>
    </row>
    <row r="56" spans="1:10" x14ac:dyDescent="0.25">
      <c r="A56" s="4">
        <v>53</v>
      </c>
      <c r="B56" s="4" t="s">
        <v>182</v>
      </c>
      <c r="C56" s="4" t="s">
        <v>183</v>
      </c>
      <c r="D56" s="4">
        <f>2025-1977</f>
        <v>48</v>
      </c>
      <c r="F56" s="4" t="s">
        <v>92</v>
      </c>
      <c r="H56" s="8">
        <v>6.0277777777777777E-2</v>
      </c>
    </row>
    <row r="57" spans="1:10" x14ac:dyDescent="0.25">
      <c r="A57" s="4">
        <v>54</v>
      </c>
      <c r="B57" s="4" t="s">
        <v>3</v>
      </c>
      <c r="C57" s="4" t="s">
        <v>4</v>
      </c>
      <c r="D57" s="4">
        <v>38</v>
      </c>
      <c r="F57" s="4" t="s">
        <v>92</v>
      </c>
      <c r="G57" s="4" t="s">
        <v>136</v>
      </c>
      <c r="H57" s="8">
        <v>6.0289351851851851E-2</v>
      </c>
    </row>
    <row r="58" spans="1:10" x14ac:dyDescent="0.25">
      <c r="A58" s="4">
        <v>55</v>
      </c>
      <c r="B58" s="4" t="s">
        <v>184</v>
      </c>
      <c r="C58" s="4" t="s">
        <v>46</v>
      </c>
      <c r="D58" s="4">
        <v>44</v>
      </c>
      <c r="F58" s="4" t="s">
        <v>92</v>
      </c>
      <c r="H58" s="8">
        <v>6.0509259259259263E-2</v>
      </c>
    </row>
    <row r="59" spans="1:10" x14ac:dyDescent="0.25">
      <c r="A59" s="4">
        <v>56</v>
      </c>
      <c r="B59" s="4" t="s">
        <v>69</v>
      </c>
      <c r="C59" s="4" t="s">
        <v>70</v>
      </c>
      <c r="D59" s="4">
        <v>44</v>
      </c>
      <c r="E59" s="4" t="s">
        <v>108</v>
      </c>
      <c r="F59" s="4" t="s">
        <v>185</v>
      </c>
      <c r="G59" s="4" t="s">
        <v>136</v>
      </c>
      <c r="H59" s="8">
        <v>6.0752314814814815E-2</v>
      </c>
    </row>
    <row r="60" spans="1:10" x14ac:dyDescent="0.25">
      <c r="A60" s="4">
        <v>57</v>
      </c>
      <c r="B60" s="4" t="s">
        <v>34</v>
      </c>
      <c r="C60" s="4" t="s">
        <v>35</v>
      </c>
      <c r="D60" s="4">
        <v>23</v>
      </c>
      <c r="F60" s="4" t="s">
        <v>92</v>
      </c>
      <c r="G60" s="4" t="s">
        <v>136</v>
      </c>
      <c r="H60" s="8">
        <v>6.1099537037037036E-2</v>
      </c>
    </row>
    <row r="61" spans="1:10" x14ac:dyDescent="0.25">
      <c r="A61" s="4">
        <v>58</v>
      </c>
      <c r="B61" s="4" t="s">
        <v>186</v>
      </c>
      <c r="D61" s="4">
        <v>44</v>
      </c>
      <c r="F61" s="4" t="s">
        <v>187</v>
      </c>
      <c r="H61" s="8">
        <v>6.2210648148148147E-2</v>
      </c>
    </row>
    <row r="62" spans="1:10" x14ac:dyDescent="0.25">
      <c r="A62" s="4">
        <v>59</v>
      </c>
      <c r="B62" s="4" t="s">
        <v>48</v>
      </c>
      <c r="C62" s="4" t="s">
        <v>49</v>
      </c>
      <c r="D62" s="4">
        <v>34</v>
      </c>
      <c r="F62" s="4" t="s">
        <v>92</v>
      </c>
      <c r="G62" s="4" t="s">
        <v>136</v>
      </c>
      <c r="H62" s="8">
        <v>6.3460648148148155E-2</v>
      </c>
    </row>
    <row r="63" spans="1:10" x14ac:dyDescent="0.25">
      <c r="A63" s="4">
        <v>60</v>
      </c>
      <c r="B63" s="4" t="s">
        <v>38</v>
      </c>
      <c r="C63" s="4" t="s">
        <v>121</v>
      </c>
      <c r="D63" s="4">
        <f>2024-1981</f>
        <v>43</v>
      </c>
      <c r="F63" s="4" t="s">
        <v>188</v>
      </c>
      <c r="H63" s="8">
        <v>6.3472222222222222E-2</v>
      </c>
    </row>
    <row r="64" spans="1:10" x14ac:dyDescent="0.25">
      <c r="A64" s="4">
        <v>61</v>
      </c>
      <c r="B64" s="4" t="s">
        <v>81</v>
      </c>
      <c r="C64" s="4" t="s">
        <v>82</v>
      </c>
      <c r="D64" s="4">
        <v>46</v>
      </c>
      <c r="E64" s="4" t="s">
        <v>124</v>
      </c>
      <c r="F64" s="4" t="s">
        <v>189</v>
      </c>
      <c r="H64" s="8">
        <v>6.4606481481481487E-2</v>
      </c>
    </row>
    <row r="65" spans="1:10" x14ac:dyDescent="0.25">
      <c r="A65" s="4">
        <v>62</v>
      </c>
      <c r="B65" s="4" t="s">
        <v>190</v>
      </c>
      <c r="C65" s="4" t="s">
        <v>191</v>
      </c>
      <c r="D65" s="4">
        <v>37</v>
      </c>
      <c r="E65" s="4" t="s">
        <v>147</v>
      </c>
      <c r="F65" s="4" t="s">
        <v>192</v>
      </c>
      <c r="G65" s="4" t="s">
        <v>136</v>
      </c>
      <c r="H65" s="8">
        <v>6.5254629629629635E-2</v>
      </c>
    </row>
    <row r="66" spans="1:10" x14ac:dyDescent="0.25">
      <c r="A66" s="4">
        <v>63</v>
      </c>
      <c r="B66" s="4" t="s">
        <v>193</v>
      </c>
      <c r="C66" s="4" t="s">
        <v>20</v>
      </c>
      <c r="D66" s="4">
        <f>2027-1973</f>
        <v>54</v>
      </c>
      <c r="F66" s="4" t="s">
        <v>92</v>
      </c>
      <c r="H66" s="8">
        <v>6.5659722222222217E-2</v>
      </c>
    </row>
    <row r="67" spans="1:10" x14ac:dyDescent="0.25">
      <c r="A67" s="4">
        <v>64</v>
      </c>
      <c r="B67" s="4" t="s">
        <v>38</v>
      </c>
      <c r="C67" s="4" t="s">
        <v>39</v>
      </c>
      <c r="D67" s="4">
        <v>37</v>
      </c>
      <c r="E67" s="4" t="s">
        <v>194</v>
      </c>
      <c r="F67" s="4" t="s">
        <v>195</v>
      </c>
      <c r="G67" s="4" t="s">
        <v>136</v>
      </c>
      <c r="H67" s="8">
        <v>6.6481481481481475E-2</v>
      </c>
    </row>
    <row r="68" spans="1:10" x14ac:dyDescent="0.25">
      <c r="A68" s="4">
        <v>65</v>
      </c>
      <c r="B68" s="4" t="s">
        <v>196</v>
      </c>
      <c r="C68" s="4" t="s">
        <v>197</v>
      </c>
      <c r="D68" s="4">
        <f>2024-1967</f>
        <v>57</v>
      </c>
      <c r="E68" s="4" t="s">
        <v>124</v>
      </c>
      <c r="F68" s="4" t="s">
        <v>200</v>
      </c>
      <c r="G68" s="4" t="s">
        <v>136</v>
      </c>
      <c r="H68" s="8">
        <v>6.7511574074074071E-2</v>
      </c>
      <c r="J68" s="4" t="s">
        <v>218</v>
      </c>
    </row>
    <row r="69" spans="1:10" x14ac:dyDescent="0.25">
      <c r="A69" s="4">
        <v>66</v>
      </c>
      <c r="B69" s="4" t="s">
        <v>198</v>
      </c>
      <c r="C69" s="4" t="s">
        <v>197</v>
      </c>
      <c r="D69" s="4">
        <f>2024-1958</f>
        <v>66</v>
      </c>
      <c r="E69" s="4" t="s">
        <v>124</v>
      </c>
      <c r="F69" s="4" t="s">
        <v>199</v>
      </c>
      <c r="G69" s="4" t="s">
        <v>94</v>
      </c>
      <c r="H69" s="8">
        <v>6.7592592592592593E-2</v>
      </c>
    </row>
    <row r="70" spans="1:10" x14ac:dyDescent="0.25">
      <c r="A70" s="4">
        <v>67</v>
      </c>
      <c r="B70" s="4" t="s">
        <v>201</v>
      </c>
      <c r="C70" s="4" t="s">
        <v>202</v>
      </c>
      <c r="D70" s="4">
        <f>2025-1987</f>
        <v>38</v>
      </c>
      <c r="F70" s="4" t="s">
        <v>92</v>
      </c>
      <c r="H70" s="8">
        <v>6.805555555555555E-2</v>
      </c>
    </row>
    <row r="71" spans="1:10" x14ac:dyDescent="0.25">
      <c r="A71" s="4">
        <v>68</v>
      </c>
      <c r="B71" s="4" t="s">
        <v>203</v>
      </c>
      <c r="C71" s="4" t="s">
        <v>204</v>
      </c>
      <c r="D71" s="4">
        <v>43</v>
      </c>
      <c r="F71" s="4" t="s">
        <v>205</v>
      </c>
      <c r="G71" s="4" t="s">
        <v>136</v>
      </c>
      <c r="H71" s="8">
        <v>6.806712962962963E-2</v>
      </c>
    </row>
    <row r="72" spans="1:10" x14ac:dyDescent="0.25">
      <c r="A72" s="4">
        <v>69</v>
      </c>
      <c r="B72" s="4" t="s">
        <v>63</v>
      </c>
      <c r="C72" s="4" t="s">
        <v>64</v>
      </c>
      <c r="D72" s="4">
        <v>33</v>
      </c>
      <c r="E72" s="4" t="s">
        <v>108</v>
      </c>
      <c r="F72" s="4" t="s">
        <v>206</v>
      </c>
      <c r="G72" s="4" t="s">
        <v>136</v>
      </c>
      <c r="H72" s="8">
        <v>6.8634259259259256E-2</v>
      </c>
    </row>
    <row r="73" spans="1:10" x14ac:dyDescent="0.25">
      <c r="A73" s="4">
        <v>70</v>
      </c>
      <c r="B73" s="4" t="s">
        <v>27</v>
      </c>
      <c r="C73" s="4" t="s">
        <v>28</v>
      </c>
      <c r="D73" s="4">
        <v>37</v>
      </c>
      <c r="F73" s="4" t="s">
        <v>207</v>
      </c>
      <c r="G73" s="4" t="s">
        <v>136</v>
      </c>
      <c r="H73" s="8">
        <v>7.0277777777777772E-2</v>
      </c>
    </row>
    <row r="74" spans="1:10" x14ac:dyDescent="0.25">
      <c r="A74" s="4">
        <v>71</v>
      </c>
      <c r="B74" s="4" t="s">
        <v>56</v>
      </c>
      <c r="C74" s="4" t="s">
        <v>57</v>
      </c>
      <c r="D74" s="4">
        <v>37</v>
      </c>
      <c r="F74" s="4" t="s">
        <v>92</v>
      </c>
      <c r="G74" s="4" t="s">
        <v>136</v>
      </c>
      <c r="H74" s="8">
        <v>7.1423611111111104E-2</v>
      </c>
    </row>
    <row r="75" spans="1:10" x14ac:dyDescent="0.25">
      <c r="A75" s="4">
        <v>72</v>
      </c>
      <c r="B75" s="4" t="s">
        <v>73</v>
      </c>
      <c r="C75" s="4" t="s">
        <v>74</v>
      </c>
      <c r="D75" s="4">
        <v>36</v>
      </c>
      <c r="F75" s="4" t="s">
        <v>92</v>
      </c>
      <c r="G75" s="4" t="s">
        <v>136</v>
      </c>
      <c r="H75" s="8">
        <v>7.1539351851851854E-2</v>
      </c>
    </row>
    <row r="76" spans="1:10" x14ac:dyDescent="0.25">
      <c r="A76" s="4">
        <v>73</v>
      </c>
      <c r="B76" s="4" t="s">
        <v>19</v>
      </c>
      <c r="C76" s="4" t="s">
        <v>20</v>
      </c>
      <c r="D76" s="4">
        <v>15</v>
      </c>
      <c r="F76" s="4" t="s">
        <v>92</v>
      </c>
      <c r="G76" s="4" t="s">
        <v>136</v>
      </c>
      <c r="H76" s="8">
        <v>7.1747685185185192E-2</v>
      </c>
    </row>
    <row r="77" spans="1:10" x14ac:dyDescent="0.25">
      <c r="A77" s="4">
        <v>74</v>
      </c>
      <c r="B77" s="4" t="s">
        <v>16</v>
      </c>
      <c r="C77" s="4" t="s">
        <v>17</v>
      </c>
      <c r="D77" s="4">
        <v>41</v>
      </c>
      <c r="F77" s="4" t="s">
        <v>92</v>
      </c>
      <c r="G77" s="4" t="s">
        <v>136</v>
      </c>
      <c r="H77" s="8">
        <v>7.1793981481481486E-2</v>
      </c>
    </row>
    <row r="78" spans="1:10" x14ac:dyDescent="0.25">
      <c r="A78" s="4">
        <v>75</v>
      </c>
      <c r="B78" s="4" t="s">
        <v>18</v>
      </c>
      <c r="C78" s="4" t="s">
        <v>17</v>
      </c>
      <c r="D78" s="4">
        <v>21</v>
      </c>
      <c r="F78" s="4" t="s">
        <v>208</v>
      </c>
      <c r="G78" s="4" t="s">
        <v>136</v>
      </c>
      <c r="H78" s="8">
        <v>7.7627314814814816E-2</v>
      </c>
    </row>
    <row r="79" spans="1:10" x14ac:dyDescent="0.25">
      <c r="A79" s="4">
        <v>76</v>
      </c>
      <c r="B79" s="4" t="s">
        <v>209</v>
      </c>
      <c r="C79" s="4" t="s">
        <v>210</v>
      </c>
      <c r="D79" s="4">
        <f>2024-1958</f>
        <v>66</v>
      </c>
      <c r="F79" s="4" t="s">
        <v>211</v>
      </c>
      <c r="G79" s="4" t="s">
        <v>136</v>
      </c>
      <c r="H79" s="8">
        <v>9.015046296296296E-2</v>
      </c>
    </row>
    <row r="80" spans="1:10" x14ac:dyDescent="0.25">
      <c r="H80" s="9"/>
    </row>
  </sheetData>
  <sortState xmlns:xlrd2="http://schemas.microsoft.com/office/spreadsheetml/2017/richdata2" ref="A3:K98">
    <sortCondition ref="A3:A98"/>
  </sortState>
  <phoneticPr fontId="1" type="noConversion"/>
  <pageMargins left="0.25" right="0.25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8992-3834-4E1C-B4FC-8382EB352749}">
  <dimension ref="A1:I96"/>
  <sheetViews>
    <sheetView view="pageBreakPreview" zoomScale="60" zoomScaleNormal="100" workbookViewId="0">
      <pane ySplit="1" topLeftCell="A57" activePane="bottomLeft" state="frozen"/>
      <selection pane="bottomLeft" activeCell="B1" sqref="B1:B2"/>
    </sheetView>
  </sheetViews>
  <sheetFormatPr defaultRowHeight="18" x14ac:dyDescent="0.25"/>
  <cols>
    <col min="1" max="1" width="5.28515625" style="4" customWidth="1"/>
    <col min="2" max="2" width="29.140625" style="4" bestFit="1" customWidth="1"/>
    <col min="3" max="3" width="28.28515625" style="4" bestFit="1" customWidth="1"/>
    <col min="4" max="4" width="5.5703125" style="4" customWidth="1"/>
    <col min="5" max="5" width="6.42578125" style="4" customWidth="1"/>
    <col min="6" max="6" width="46.85546875" style="4" bestFit="1" customWidth="1"/>
    <col min="7" max="7" width="15.85546875" style="4" bestFit="1" customWidth="1"/>
    <col min="8" max="8" width="12.140625" style="4" bestFit="1" customWidth="1"/>
    <col min="9" max="9" width="44.5703125" style="4" bestFit="1" customWidth="1"/>
    <col min="10" max="10" width="9.140625" style="5"/>
    <col min="11" max="11" width="10.28515625" style="5" customWidth="1"/>
    <col min="12" max="16384" width="9.140625" style="5"/>
  </cols>
  <sheetData>
    <row r="1" spans="1:9" s="13" customFormat="1" x14ac:dyDescent="0.25">
      <c r="A1" s="10" t="s">
        <v>338</v>
      </c>
      <c r="B1" s="10" t="s">
        <v>219</v>
      </c>
      <c r="C1" s="10" t="s">
        <v>220</v>
      </c>
      <c r="D1" s="10" t="s">
        <v>221</v>
      </c>
      <c r="E1" s="11" t="s">
        <v>222</v>
      </c>
      <c r="F1" s="10" t="s">
        <v>223</v>
      </c>
      <c r="G1" s="12" t="s">
        <v>685</v>
      </c>
      <c r="H1" s="10" t="s">
        <v>339</v>
      </c>
      <c r="I1" s="10" t="s">
        <v>340</v>
      </c>
    </row>
    <row r="3" spans="1:9" x14ac:dyDescent="0.25">
      <c r="A3" s="4">
        <v>1</v>
      </c>
      <c r="B3" s="4" t="s">
        <v>341</v>
      </c>
      <c r="C3" s="4" t="s">
        <v>342</v>
      </c>
      <c r="D3" s="4" t="s">
        <v>94</v>
      </c>
      <c r="E3" s="14">
        <v>21</v>
      </c>
      <c r="F3" s="4" t="s">
        <v>237</v>
      </c>
      <c r="G3" s="4">
        <v>4364</v>
      </c>
      <c r="H3" s="8">
        <v>4.9976851851851849E-2</v>
      </c>
      <c r="I3" s="4" t="s">
        <v>351</v>
      </c>
    </row>
    <row r="4" spans="1:9" x14ac:dyDescent="0.25">
      <c r="A4" s="4">
        <v>2</v>
      </c>
      <c r="B4" s="4" t="s">
        <v>343</v>
      </c>
      <c r="C4" s="4" t="s">
        <v>344</v>
      </c>
      <c r="D4" s="4" t="s">
        <v>94</v>
      </c>
      <c r="E4" s="14">
        <v>23</v>
      </c>
      <c r="F4" s="4" t="s">
        <v>237</v>
      </c>
      <c r="G4" s="4">
        <v>4382</v>
      </c>
      <c r="H4" s="8">
        <v>5.0416666666666665E-2</v>
      </c>
      <c r="I4" s="4" t="s">
        <v>352</v>
      </c>
    </row>
    <row r="5" spans="1:9" x14ac:dyDescent="0.25">
      <c r="A5" s="4">
        <v>3</v>
      </c>
      <c r="B5" s="4" t="s">
        <v>345</v>
      </c>
      <c r="C5" s="4" t="s">
        <v>680</v>
      </c>
      <c r="D5" s="4" t="s">
        <v>94</v>
      </c>
      <c r="E5" s="14">
        <v>48</v>
      </c>
      <c r="F5" s="4" t="s">
        <v>228</v>
      </c>
      <c r="G5" s="4" t="s">
        <v>681</v>
      </c>
      <c r="H5" s="8">
        <v>5.3622685185185183E-2</v>
      </c>
      <c r="I5" s="4" t="s">
        <v>682</v>
      </c>
    </row>
    <row r="6" spans="1:9" x14ac:dyDescent="0.25">
      <c r="A6" s="4">
        <v>4</v>
      </c>
      <c r="B6" s="4" t="s">
        <v>346</v>
      </c>
      <c r="C6" s="4" t="s">
        <v>347</v>
      </c>
      <c r="D6" s="4" t="s">
        <v>94</v>
      </c>
      <c r="E6" s="14">
        <v>37</v>
      </c>
      <c r="H6" s="8">
        <v>5.724537037037037E-2</v>
      </c>
    </row>
    <row r="7" spans="1:9" x14ac:dyDescent="0.25">
      <c r="A7" s="4">
        <v>5</v>
      </c>
      <c r="D7" s="4" t="s">
        <v>94</v>
      </c>
      <c r="E7" s="4">
        <f>2024-2001</f>
        <v>23</v>
      </c>
      <c r="F7" s="4" t="s">
        <v>348</v>
      </c>
      <c r="G7" s="4">
        <v>25716</v>
      </c>
      <c r="H7" s="8">
        <v>6.0717592592592594E-2</v>
      </c>
    </row>
    <row r="8" spans="1:9" x14ac:dyDescent="0.25">
      <c r="A8" s="4">
        <v>6</v>
      </c>
      <c r="B8" s="4" t="s">
        <v>281</v>
      </c>
      <c r="C8" s="4" t="s">
        <v>282</v>
      </c>
      <c r="D8" s="4" t="s">
        <v>94</v>
      </c>
      <c r="E8" s="14">
        <v>18</v>
      </c>
      <c r="G8" s="15" t="s">
        <v>349</v>
      </c>
      <c r="H8" s="8">
        <v>6.4629629629629634E-2</v>
      </c>
      <c r="I8" s="4" t="s">
        <v>350</v>
      </c>
    </row>
    <row r="9" spans="1:9" x14ac:dyDescent="0.25">
      <c r="A9" s="4">
        <v>7</v>
      </c>
      <c r="B9" s="4" t="s">
        <v>301</v>
      </c>
      <c r="C9" s="4" t="s">
        <v>302</v>
      </c>
      <c r="D9" s="4" t="s">
        <v>94</v>
      </c>
      <c r="E9" s="14">
        <v>33</v>
      </c>
      <c r="F9" s="4" t="s">
        <v>303</v>
      </c>
      <c r="G9" s="15" t="s">
        <v>304</v>
      </c>
      <c r="H9" s="8">
        <v>6.5474537037037039E-2</v>
      </c>
    </row>
    <row r="10" spans="1:9" x14ac:dyDescent="0.25">
      <c r="A10" s="4">
        <v>8</v>
      </c>
      <c r="B10" s="4" t="s">
        <v>353</v>
      </c>
      <c r="C10" s="4" t="s">
        <v>354</v>
      </c>
      <c r="D10" s="4" t="s">
        <v>136</v>
      </c>
      <c r="E10" s="14">
        <v>37</v>
      </c>
      <c r="F10" s="4" t="s">
        <v>355</v>
      </c>
      <c r="G10" s="4">
        <v>813</v>
      </c>
      <c r="H10" s="8">
        <v>6.6180555555555562E-2</v>
      </c>
      <c r="I10" s="4" t="s">
        <v>356</v>
      </c>
    </row>
    <row r="11" spans="1:9" x14ac:dyDescent="0.25">
      <c r="A11" s="4">
        <v>9</v>
      </c>
      <c r="D11" s="4" t="s">
        <v>94</v>
      </c>
      <c r="E11" s="14">
        <v>33</v>
      </c>
      <c r="F11" s="4" t="s">
        <v>357</v>
      </c>
      <c r="G11" s="4">
        <v>785</v>
      </c>
      <c r="H11" s="8">
        <v>6.6284722222222217E-2</v>
      </c>
    </row>
    <row r="12" spans="1:9" x14ac:dyDescent="0.25">
      <c r="A12" s="4">
        <v>10</v>
      </c>
      <c r="B12" s="4" t="s">
        <v>358</v>
      </c>
      <c r="C12" s="4" t="s">
        <v>359</v>
      </c>
      <c r="D12" s="4" t="s">
        <v>136</v>
      </c>
      <c r="E12" s="4">
        <f>2024-1995</f>
        <v>29</v>
      </c>
      <c r="F12" s="4" t="s">
        <v>360</v>
      </c>
      <c r="G12" s="4">
        <v>16680</v>
      </c>
      <c r="H12" s="8">
        <v>6.699074074074074E-2</v>
      </c>
      <c r="I12" s="4" t="s">
        <v>361</v>
      </c>
    </row>
    <row r="13" spans="1:9" x14ac:dyDescent="0.25">
      <c r="A13" s="4">
        <v>11</v>
      </c>
      <c r="B13" s="4" t="s">
        <v>230</v>
      </c>
      <c r="C13" s="4" t="s">
        <v>683</v>
      </c>
      <c r="D13" s="4" t="s">
        <v>94</v>
      </c>
      <c r="E13" s="14">
        <v>57</v>
      </c>
      <c r="F13" s="4" t="s">
        <v>231</v>
      </c>
      <c r="G13" s="15" t="s">
        <v>232</v>
      </c>
      <c r="H13" s="8">
        <v>6.8576388888888895E-2</v>
      </c>
      <c r="I13" s="4" t="s">
        <v>629</v>
      </c>
    </row>
    <row r="14" spans="1:9" x14ac:dyDescent="0.25">
      <c r="A14" s="4">
        <v>12</v>
      </c>
      <c r="B14" s="4" t="s">
        <v>362</v>
      </c>
      <c r="C14" s="4" t="s">
        <v>10</v>
      </c>
      <c r="D14" s="4" t="s">
        <v>94</v>
      </c>
      <c r="E14" s="14">
        <v>43</v>
      </c>
      <c r="F14" s="4" t="s">
        <v>363</v>
      </c>
      <c r="G14" s="4">
        <v>2927</v>
      </c>
      <c r="H14" s="8">
        <v>6.9525462962962969E-2</v>
      </c>
      <c r="I14" s="4" t="s">
        <v>364</v>
      </c>
    </row>
    <row r="15" spans="1:9" x14ac:dyDescent="0.25">
      <c r="A15" s="4">
        <v>13</v>
      </c>
      <c r="B15" s="4" t="s">
        <v>365</v>
      </c>
      <c r="C15" s="4" t="s">
        <v>366</v>
      </c>
      <c r="D15" s="4" t="s">
        <v>94</v>
      </c>
      <c r="E15" s="4">
        <f>2024-1981</f>
        <v>43</v>
      </c>
      <c r="F15" s="4" t="s">
        <v>367</v>
      </c>
      <c r="G15" s="4" t="s">
        <v>368</v>
      </c>
      <c r="H15" s="8">
        <v>7.4930555555555556E-2</v>
      </c>
    </row>
    <row r="16" spans="1:9" x14ac:dyDescent="0.25">
      <c r="A16" s="4">
        <v>14</v>
      </c>
      <c r="B16" s="4" t="s">
        <v>369</v>
      </c>
      <c r="C16" s="4" t="s">
        <v>370</v>
      </c>
      <c r="D16" s="4" t="s">
        <v>136</v>
      </c>
      <c r="E16" s="14">
        <v>42</v>
      </c>
      <c r="F16" s="4" t="s">
        <v>371</v>
      </c>
      <c r="G16" s="4">
        <v>90</v>
      </c>
      <c r="H16" s="8">
        <v>7.5023148148148144E-2</v>
      </c>
      <c r="I16" s="4" t="s">
        <v>684</v>
      </c>
    </row>
    <row r="17" spans="1:8" x14ac:dyDescent="0.25">
      <c r="A17" s="4">
        <v>15</v>
      </c>
      <c r="B17" s="4" t="s">
        <v>372</v>
      </c>
      <c r="C17" s="4" t="s">
        <v>44</v>
      </c>
      <c r="D17" s="4" t="s">
        <v>94</v>
      </c>
      <c r="E17" s="4">
        <v>55</v>
      </c>
      <c r="F17" s="4" t="s">
        <v>266</v>
      </c>
      <c r="G17" s="4">
        <v>1976</v>
      </c>
      <c r="H17" s="8">
        <v>7.6307870370370373E-2</v>
      </c>
    </row>
    <row r="18" spans="1:8" x14ac:dyDescent="0.25">
      <c r="A18" s="4">
        <v>16</v>
      </c>
      <c r="B18" s="4" t="s">
        <v>373</v>
      </c>
      <c r="C18" s="4" t="s">
        <v>173</v>
      </c>
      <c r="E18" s="14">
        <v>42</v>
      </c>
      <c r="G18" s="4" t="s">
        <v>374</v>
      </c>
      <c r="H18" s="8">
        <v>7.7835648148148154E-2</v>
      </c>
    </row>
    <row r="19" spans="1:8" x14ac:dyDescent="0.25">
      <c r="A19" s="4">
        <v>17</v>
      </c>
      <c r="E19" s="4">
        <v>32</v>
      </c>
      <c r="F19" s="4" t="s">
        <v>333</v>
      </c>
      <c r="G19" s="4">
        <v>3897</v>
      </c>
      <c r="H19" s="8">
        <v>8.1099537037037039E-2</v>
      </c>
    </row>
    <row r="20" spans="1:8" x14ac:dyDescent="0.25">
      <c r="A20" s="4">
        <v>18</v>
      </c>
      <c r="B20" s="4" t="s">
        <v>310</v>
      </c>
      <c r="C20" s="4" t="s">
        <v>311</v>
      </c>
      <c r="D20" s="4" t="s">
        <v>94</v>
      </c>
      <c r="E20" s="14">
        <v>41</v>
      </c>
      <c r="G20" s="15" t="s">
        <v>375</v>
      </c>
      <c r="H20" s="8">
        <v>8.144675925925926E-2</v>
      </c>
    </row>
    <row r="21" spans="1:8" x14ac:dyDescent="0.25">
      <c r="A21" s="4">
        <v>19</v>
      </c>
      <c r="B21" s="4" t="s">
        <v>308</v>
      </c>
      <c r="C21" s="4" t="s">
        <v>309</v>
      </c>
      <c r="D21" s="4" t="s">
        <v>94</v>
      </c>
      <c r="E21" s="14">
        <v>40</v>
      </c>
      <c r="G21" s="15" t="s">
        <v>376</v>
      </c>
      <c r="H21" s="8">
        <v>8.1458333333333327E-2</v>
      </c>
    </row>
    <row r="22" spans="1:8" x14ac:dyDescent="0.25">
      <c r="A22" s="4">
        <v>20</v>
      </c>
      <c r="B22" s="4" t="s">
        <v>262</v>
      </c>
      <c r="C22" s="4" t="s">
        <v>263</v>
      </c>
      <c r="D22" s="4" t="s">
        <v>94</v>
      </c>
      <c r="E22" s="14">
        <v>27</v>
      </c>
      <c r="G22" s="15" t="s">
        <v>377</v>
      </c>
      <c r="H22" s="8">
        <v>8.1875000000000003E-2</v>
      </c>
    </row>
    <row r="23" spans="1:8" x14ac:dyDescent="0.25">
      <c r="A23" s="4">
        <v>21</v>
      </c>
      <c r="B23" s="4" t="s">
        <v>226</v>
      </c>
      <c r="C23" s="4" t="s">
        <v>227</v>
      </c>
      <c r="D23" s="4" t="s">
        <v>94</v>
      </c>
      <c r="E23" s="14">
        <v>48</v>
      </c>
      <c r="G23" s="15" t="s">
        <v>378</v>
      </c>
      <c r="H23" s="8">
        <v>8.188657407407407E-2</v>
      </c>
    </row>
    <row r="24" spans="1:8" x14ac:dyDescent="0.25">
      <c r="A24" s="4">
        <v>22</v>
      </c>
      <c r="B24" s="4" t="s">
        <v>379</v>
      </c>
      <c r="C24" s="4" t="s">
        <v>380</v>
      </c>
      <c r="D24" s="4" t="s">
        <v>94</v>
      </c>
      <c r="E24" s="14">
        <v>68</v>
      </c>
      <c r="F24" s="4" t="s">
        <v>381</v>
      </c>
      <c r="G24" s="4">
        <v>1589</v>
      </c>
      <c r="H24" s="8">
        <v>8.2557870370370365E-2</v>
      </c>
    </row>
    <row r="25" spans="1:8" x14ac:dyDescent="0.25">
      <c r="A25" s="4">
        <v>23</v>
      </c>
      <c r="B25" s="4" t="s">
        <v>283</v>
      </c>
      <c r="C25" s="4" t="s">
        <v>284</v>
      </c>
      <c r="D25" s="4" t="s">
        <v>94</v>
      </c>
      <c r="E25" s="14">
        <v>32</v>
      </c>
      <c r="F25" s="4" t="s">
        <v>228</v>
      </c>
      <c r="G25" s="15" t="s">
        <v>285</v>
      </c>
      <c r="H25" s="8">
        <v>8.3935185185185182E-2</v>
      </c>
    </row>
    <row r="26" spans="1:8" x14ac:dyDescent="0.25">
      <c r="A26" s="4">
        <v>24</v>
      </c>
      <c r="B26" s="4" t="s">
        <v>308</v>
      </c>
      <c r="C26" s="4" t="s">
        <v>332</v>
      </c>
      <c r="D26" s="4" t="s">
        <v>94</v>
      </c>
      <c r="E26" s="14">
        <v>27</v>
      </c>
      <c r="F26" s="4" t="s">
        <v>333</v>
      </c>
      <c r="G26" s="15" t="s">
        <v>334</v>
      </c>
      <c r="H26" s="8">
        <v>8.6469907407407412E-2</v>
      </c>
    </row>
    <row r="27" spans="1:8" x14ac:dyDescent="0.25">
      <c r="A27" s="4">
        <v>25</v>
      </c>
      <c r="B27" s="4" t="s">
        <v>382</v>
      </c>
      <c r="C27" s="4" t="s">
        <v>383</v>
      </c>
      <c r="D27" s="4" t="s">
        <v>136</v>
      </c>
      <c r="E27" s="4">
        <f>2024-1982</f>
        <v>42</v>
      </c>
      <c r="F27" s="4" t="s">
        <v>371</v>
      </c>
      <c r="G27" s="4">
        <v>257</v>
      </c>
      <c r="H27" s="8">
        <v>8.7025462962962957E-2</v>
      </c>
    </row>
    <row r="28" spans="1:8" x14ac:dyDescent="0.25">
      <c r="A28" s="4">
        <v>26</v>
      </c>
      <c r="B28" s="4" t="s">
        <v>257</v>
      </c>
      <c r="C28" s="4" t="s">
        <v>258</v>
      </c>
      <c r="D28" s="4" t="s">
        <v>94</v>
      </c>
      <c r="E28" s="14">
        <v>29</v>
      </c>
      <c r="F28" s="4" t="s">
        <v>229</v>
      </c>
      <c r="G28" s="15" t="s">
        <v>259</v>
      </c>
      <c r="H28" s="8">
        <v>8.7222222222222229E-2</v>
      </c>
    </row>
    <row r="29" spans="1:8" x14ac:dyDescent="0.25">
      <c r="A29" s="4">
        <v>27</v>
      </c>
      <c r="B29" s="4" t="s">
        <v>312</v>
      </c>
      <c r="C29" s="4" t="s">
        <v>313</v>
      </c>
      <c r="D29" s="4" t="s">
        <v>94</v>
      </c>
      <c r="E29" s="14">
        <v>33</v>
      </c>
      <c r="F29" s="4" t="s">
        <v>237</v>
      </c>
      <c r="G29" s="15" t="s">
        <v>314</v>
      </c>
      <c r="H29" s="8">
        <v>8.9224537037037033E-2</v>
      </c>
    </row>
    <row r="30" spans="1:8" x14ac:dyDescent="0.25">
      <c r="A30" s="4">
        <v>28</v>
      </c>
      <c r="B30" s="4" t="s">
        <v>264</v>
      </c>
      <c r="C30" s="4" t="s">
        <v>384</v>
      </c>
      <c r="D30" s="4" t="s">
        <v>94</v>
      </c>
      <c r="E30" s="14">
        <v>23</v>
      </c>
      <c r="F30" s="4" t="s">
        <v>229</v>
      </c>
      <c r="G30" s="4" t="s">
        <v>385</v>
      </c>
      <c r="H30" s="8">
        <v>8.9340277777777782E-2</v>
      </c>
    </row>
    <row r="31" spans="1:8" x14ac:dyDescent="0.25">
      <c r="A31" s="4">
        <v>29</v>
      </c>
      <c r="B31" s="4" t="s">
        <v>326</v>
      </c>
      <c r="C31" s="4" t="s">
        <v>327</v>
      </c>
      <c r="D31" s="4" t="s">
        <v>136</v>
      </c>
      <c r="E31" s="14">
        <v>45</v>
      </c>
      <c r="F31" s="4" t="s">
        <v>324</v>
      </c>
      <c r="G31" s="15" t="s">
        <v>328</v>
      </c>
      <c r="H31" s="8">
        <v>9.5567129629629627E-2</v>
      </c>
    </row>
    <row r="32" spans="1:8" x14ac:dyDescent="0.25">
      <c r="A32" s="4">
        <v>30</v>
      </c>
      <c r="B32" s="4" t="s">
        <v>386</v>
      </c>
      <c r="C32" s="4" t="s">
        <v>387</v>
      </c>
      <c r="D32" s="4" t="s">
        <v>94</v>
      </c>
      <c r="E32" s="4">
        <v>53</v>
      </c>
      <c r="F32" s="4" t="s">
        <v>241</v>
      </c>
      <c r="G32" s="4" t="s">
        <v>388</v>
      </c>
      <c r="H32" s="8">
        <v>9.5578703703703707E-2</v>
      </c>
    </row>
    <row r="33" spans="1:9" x14ac:dyDescent="0.25">
      <c r="A33" s="4">
        <v>31</v>
      </c>
      <c r="B33" s="4" t="s">
        <v>264</v>
      </c>
      <c r="C33" s="4" t="s">
        <v>265</v>
      </c>
      <c r="D33" s="4" t="s">
        <v>94</v>
      </c>
      <c r="E33" s="14">
        <v>53</v>
      </c>
      <c r="F33" s="4" t="s">
        <v>266</v>
      </c>
      <c r="G33" s="15" t="s">
        <v>267</v>
      </c>
      <c r="H33" s="8">
        <v>9.6724537037037039E-2</v>
      </c>
    </row>
    <row r="34" spans="1:9" x14ac:dyDescent="0.25">
      <c r="A34" s="4">
        <v>32</v>
      </c>
      <c r="B34" s="4" t="s">
        <v>389</v>
      </c>
      <c r="C34" s="4" t="s">
        <v>390</v>
      </c>
      <c r="D34" s="4" t="s">
        <v>94</v>
      </c>
      <c r="E34" s="4">
        <f>2024-1994</f>
        <v>30</v>
      </c>
      <c r="G34" s="4" t="s">
        <v>391</v>
      </c>
      <c r="H34" s="8">
        <v>9.7094907407407408E-2</v>
      </c>
    </row>
    <row r="35" spans="1:9" x14ac:dyDescent="0.25">
      <c r="A35" s="4">
        <v>33</v>
      </c>
      <c r="B35" s="4" t="s">
        <v>392</v>
      </c>
      <c r="C35" s="4" t="s">
        <v>393</v>
      </c>
      <c r="D35" s="4" t="s">
        <v>94</v>
      </c>
      <c r="E35" s="4">
        <v>38</v>
      </c>
      <c r="F35" s="4" t="s">
        <v>237</v>
      </c>
      <c r="G35" s="4" t="s">
        <v>394</v>
      </c>
      <c r="H35" s="8">
        <v>9.7754629629629636E-2</v>
      </c>
    </row>
    <row r="36" spans="1:9" x14ac:dyDescent="0.25">
      <c r="A36" s="4">
        <v>34</v>
      </c>
      <c r="B36" s="4" t="s">
        <v>279</v>
      </c>
      <c r="C36" s="4" t="s">
        <v>280</v>
      </c>
      <c r="D36" s="4" t="s">
        <v>94</v>
      </c>
      <c r="E36" s="14">
        <v>27</v>
      </c>
      <c r="G36" s="15" t="s">
        <v>395</v>
      </c>
      <c r="H36" s="8">
        <v>9.7858796296296291E-2</v>
      </c>
    </row>
    <row r="37" spans="1:9" x14ac:dyDescent="0.25">
      <c r="A37" s="4">
        <v>35</v>
      </c>
      <c r="B37" s="4" t="s">
        <v>295</v>
      </c>
      <c r="C37" s="4" t="s">
        <v>296</v>
      </c>
      <c r="D37" s="4" t="s">
        <v>136</v>
      </c>
      <c r="E37" s="14">
        <v>53</v>
      </c>
      <c r="F37" s="4" t="s">
        <v>277</v>
      </c>
      <c r="G37" s="15" t="s">
        <v>297</v>
      </c>
      <c r="H37" s="8">
        <v>9.8090277777777776E-2</v>
      </c>
      <c r="I37" s="4" t="s">
        <v>396</v>
      </c>
    </row>
    <row r="38" spans="1:9" x14ac:dyDescent="0.25">
      <c r="A38" s="4">
        <v>36</v>
      </c>
      <c r="B38" s="4" t="s">
        <v>7</v>
      </c>
      <c r="C38" s="4" t="s">
        <v>10</v>
      </c>
      <c r="D38" s="4" t="s">
        <v>136</v>
      </c>
      <c r="E38" s="4">
        <v>39</v>
      </c>
      <c r="F38" s="4" t="s">
        <v>363</v>
      </c>
      <c r="G38" s="4" t="s">
        <v>397</v>
      </c>
      <c r="H38" s="8">
        <v>9.8148148148148151E-2</v>
      </c>
    </row>
    <row r="39" spans="1:9" x14ac:dyDescent="0.25">
      <c r="A39" s="4">
        <v>37</v>
      </c>
      <c r="B39" s="4" t="s">
        <v>398</v>
      </c>
      <c r="C39" s="4" t="s">
        <v>399</v>
      </c>
      <c r="D39" s="4" t="s">
        <v>94</v>
      </c>
      <c r="E39" s="4">
        <v>50</v>
      </c>
      <c r="F39" s="4" t="s">
        <v>266</v>
      </c>
      <c r="G39" s="4" t="s">
        <v>400</v>
      </c>
      <c r="H39" s="8">
        <v>9.8379629629629636E-2</v>
      </c>
    </row>
    <row r="40" spans="1:9" x14ac:dyDescent="0.25">
      <c r="A40" s="4">
        <v>38</v>
      </c>
      <c r="B40" s="4" t="s">
        <v>401</v>
      </c>
      <c r="C40" s="4" t="s">
        <v>402</v>
      </c>
      <c r="D40" s="4" t="s">
        <v>136</v>
      </c>
      <c r="E40" s="4">
        <v>57</v>
      </c>
      <c r="F40" s="4" t="s">
        <v>403</v>
      </c>
      <c r="G40" s="4" t="s">
        <v>404</v>
      </c>
      <c r="H40" s="8">
        <v>9.8472222222222225E-2</v>
      </c>
    </row>
    <row r="41" spans="1:9" x14ac:dyDescent="0.25">
      <c r="A41" s="4">
        <v>39</v>
      </c>
      <c r="B41" s="4" t="s">
        <v>320</v>
      </c>
      <c r="C41" s="4" t="s">
        <v>321</v>
      </c>
      <c r="D41" s="4" t="s">
        <v>136</v>
      </c>
      <c r="E41" s="14">
        <v>34</v>
      </c>
      <c r="G41" s="15" t="s">
        <v>405</v>
      </c>
      <c r="H41" s="8">
        <v>9.9791666666666667E-2</v>
      </c>
    </row>
    <row r="42" spans="1:9" x14ac:dyDescent="0.25">
      <c r="A42" s="4">
        <v>40</v>
      </c>
      <c r="B42" s="4" t="s">
        <v>408</v>
      </c>
      <c r="C42" s="4" t="s">
        <v>407</v>
      </c>
      <c r="D42" s="4" t="s">
        <v>94</v>
      </c>
      <c r="E42" s="4">
        <v>43</v>
      </c>
      <c r="F42" s="4" t="s">
        <v>237</v>
      </c>
      <c r="G42" s="4" t="s">
        <v>406</v>
      </c>
      <c r="H42" s="8">
        <v>0.10092592592592593</v>
      </c>
    </row>
    <row r="43" spans="1:9" x14ac:dyDescent="0.25">
      <c r="A43" s="4">
        <v>41</v>
      </c>
      <c r="B43" s="4" t="s">
        <v>235</v>
      </c>
      <c r="C43" s="4" t="s">
        <v>236</v>
      </c>
      <c r="D43" s="4" t="s">
        <v>136</v>
      </c>
      <c r="E43" s="14">
        <v>27</v>
      </c>
      <c r="F43" s="4" t="s">
        <v>237</v>
      </c>
      <c r="G43" s="15" t="s">
        <v>238</v>
      </c>
      <c r="H43" s="8">
        <v>0.10103009259259259</v>
      </c>
    </row>
    <row r="44" spans="1:9" x14ac:dyDescent="0.25">
      <c r="A44" s="4">
        <v>42</v>
      </c>
      <c r="B44" s="4" t="s">
        <v>322</v>
      </c>
      <c r="C44" s="4" t="s">
        <v>323</v>
      </c>
      <c r="D44" s="4" t="s">
        <v>94</v>
      </c>
      <c r="E44" s="14">
        <v>35</v>
      </c>
      <c r="F44" s="4" t="s">
        <v>324</v>
      </c>
      <c r="G44" s="15" t="s">
        <v>325</v>
      </c>
      <c r="H44" s="8">
        <v>0.10157407407407408</v>
      </c>
    </row>
    <row r="45" spans="1:9" x14ac:dyDescent="0.25">
      <c r="A45" s="4">
        <v>43</v>
      </c>
      <c r="B45" s="4" t="s">
        <v>409</v>
      </c>
      <c r="C45" s="4" t="s">
        <v>410</v>
      </c>
      <c r="D45" s="4" t="s">
        <v>94</v>
      </c>
      <c r="E45" s="4">
        <v>44</v>
      </c>
      <c r="F45" s="4" t="s">
        <v>228</v>
      </c>
      <c r="G45" s="4" t="s">
        <v>411</v>
      </c>
      <c r="H45" s="8">
        <v>0.10223379629629629</v>
      </c>
    </row>
    <row r="46" spans="1:9" x14ac:dyDescent="0.25">
      <c r="A46" s="4">
        <v>44</v>
      </c>
      <c r="B46" s="4" t="s">
        <v>224</v>
      </c>
      <c r="C46" s="4" t="s">
        <v>225</v>
      </c>
      <c r="D46" s="4" t="s">
        <v>94</v>
      </c>
      <c r="E46" s="14">
        <v>31</v>
      </c>
      <c r="G46" s="15" t="s">
        <v>412</v>
      </c>
      <c r="H46" s="8">
        <v>0.10525462962962963</v>
      </c>
    </row>
    <row r="47" spans="1:9" x14ac:dyDescent="0.25">
      <c r="A47" s="4">
        <v>45</v>
      </c>
      <c r="B47" s="4" t="s">
        <v>254</v>
      </c>
      <c r="C47" s="4" t="s">
        <v>44</v>
      </c>
      <c r="D47" s="4" t="s">
        <v>94</v>
      </c>
      <c r="E47" s="14">
        <v>32</v>
      </c>
      <c r="G47" s="15" t="s">
        <v>413</v>
      </c>
      <c r="H47" s="8">
        <v>0.11017361111111111</v>
      </c>
    </row>
    <row r="48" spans="1:9" x14ac:dyDescent="0.25">
      <c r="A48" s="4">
        <v>46</v>
      </c>
      <c r="B48" s="4" t="s">
        <v>414</v>
      </c>
      <c r="C48" s="4" t="s">
        <v>44</v>
      </c>
      <c r="E48" s="4">
        <f>2024-1993</f>
        <v>31</v>
      </c>
      <c r="G48" s="4" t="s">
        <v>415</v>
      </c>
      <c r="H48" s="8">
        <v>0.11019675925925926</v>
      </c>
    </row>
    <row r="49" spans="1:8" x14ac:dyDescent="0.25">
      <c r="A49" s="4">
        <v>47</v>
      </c>
      <c r="B49" s="4" t="s">
        <v>239</v>
      </c>
      <c r="C49" s="4" t="s">
        <v>255</v>
      </c>
      <c r="D49" s="4" t="s">
        <v>136</v>
      </c>
      <c r="E49" s="14">
        <v>44</v>
      </c>
      <c r="F49" s="4" t="s">
        <v>237</v>
      </c>
      <c r="G49" s="15" t="s">
        <v>256</v>
      </c>
      <c r="H49" s="8">
        <v>0.11087962962962963</v>
      </c>
    </row>
    <row r="50" spans="1:8" x14ac:dyDescent="0.25">
      <c r="A50" s="4">
        <v>48</v>
      </c>
      <c r="B50" s="4" t="s">
        <v>416</v>
      </c>
      <c r="C50" s="4" t="s">
        <v>417</v>
      </c>
      <c r="D50" s="4" t="s">
        <v>136</v>
      </c>
      <c r="E50" s="4">
        <v>42</v>
      </c>
      <c r="G50" s="4" t="s">
        <v>418</v>
      </c>
      <c r="H50" s="8">
        <v>0.11092592592592593</v>
      </c>
    </row>
    <row r="51" spans="1:8" x14ac:dyDescent="0.25">
      <c r="A51" s="4">
        <v>49</v>
      </c>
      <c r="B51" s="4" t="s">
        <v>260</v>
      </c>
      <c r="C51" s="4" t="s">
        <v>261</v>
      </c>
      <c r="D51" s="4" t="s">
        <v>94</v>
      </c>
      <c r="E51" s="14">
        <v>42</v>
      </c>
      <c r="G51" s="15" t="s">
        <v>419</v>
      </c>
      <c r="H51" s="8">
        <v>0.11184027777777777</v>
      </c>
    </row>
    <row r="52" spans="1:8" x14ac:dyDescent="0.25">
      <c r="A52" s="4">
        <v>50</v>
      </c>
      <c r="B52" s="4" t="s">
        <v>275</v>
      </c>
      <c r="C52" s="4" t="s">
        <v>276</v>
      </c>
      <c r="D52" s="4" t="s">
        <v>136</v>
      </c>
      <c r="E52" s="14">
        <v>60</v>
      </c>
      <c r="F52" s="4" t="s">
        <v>277</v>
      </c>
      <c r="G52" s="15" t="s">
        <v>278</v>
      </c>
      <c r="H52" s="8">
        <v>0.11238425925925925</v>
      </c>
    </row>
    <row r="53" spans="1:8" x14ac:dyDescent="0.25">
      <c r="A53" s="4">
        <v>51</v>
      </c>
      <c r="B53" s="4" t="s">
        <v>292</v>
      </c>
      <c r="C53" s="4" t="s">
        <v>293</v>
      </c>
      <c r="D53" s="4" t="s">
        <v>136</v>
      </c>
      <c r="E53" s="14">
        <v>45</v>
      </c>
      <c r="F53" s="4" t="s">
        <v>229</v>
      </c>
      <c r="G53" s="15" t="s">
        <v>294</v>
      </c>
      <c r="H53" s="8">
        <v>0.11309027777777778</v>
      </c>
    </row>
    <row r="54" spans="1:8" x14ac:dyDescent="0.25">
      <c r="A54" s="4">
        <v>52</v>
      </c>
      <c r="B54" s="4" t="s">
        <v>420</v>
      </c>
      <c r="C54" s="4" t="s">
        <v>2</v>
      </c>
      <c r="D54" s="4" t="s">
        <v>136</v>
      </c>
      <c r="E54" s="4">
        <f>2024-1983</f>
        <v>41</v>
      </c>
      <c r="F54" s="4" t="s">
        <v>324</v>
      </c>
      <c r="G54" s="4">
        <v>949</v>
      </c>
      <c r="H54" s="8">
        <v>0.11377314814814815</v>
      </c>
    </row>
    <row r="55" spans="1:8" x14ac:dyDescent="0.25">
      <c r="A55" s="4">
        <v>53</v>
      </c>
      <c r="B55" s="4" t="s">
        <v>421</v>
      </c>
      <c r="C55" s="4" t="s">
        <v>2</v>
      </c>
      <c r="D55" s="4" t="s">
        <v>136</v>
      </c>
      <c r="E55" s="4">
        <f>2024-1980</f>
        <v>44</v>
      </c>
      <c r="F55" s="4" t="s">
        <v>324</v>
      </c>
      <c r="G55" s="4">
        <v>961</v>
      </c>
      <c r="H55" s="8">
        <v>0.11377314814814815</v>
      </c>
    </row>
    <row r="56" spans="1:8" x14ac:dyDescent="0.25">
      <c r="A56" s="4">
        <v>54</v>
      </c>
      <c r="B56" s="4" t="s">
        <v>243</v>
      </c>
      <c r="C56" s="4" t="s">
        <v>244</v>
      </c>
      <c r="D56" s="4" t="s">
        <v>94</v>
      </c>
      <c r="E56" s="14">
        <v>65</v>
      </c>
      <c r="F56" s="4" t="s">
        <v>245</v>
      </c>
      <c r="G56" s="15" t="s">
        <v>246</v>
      </c>
      <c r="H56" s="8">
        <v>0.11469907407407408</v>
      </c>
    </row>
    <row r="57" spans="1:8" x14ac:dyDescent="0.25">
      <c r="A57" s="4">
        <v>55</v>
      </c>
      <c r="B57" s="4" t="s">
        <v>290</v>
      </c>
      <c r="C57" s="4" t="s">
        <v>291</v>
      </c>
      <c r="D57" s="4" t="s">
        <v>94</v>
      </c>
      <c r="E57" s="14">
        <v>51</v>
      </c>
      <c r="G57" s="15" t="s">
        <v>422</v>
      </c>
      <c r="H57" s="8">
        <v>0.11530092592592593</v>
      </c>
    </row>
    <row r="58" spans="1:8" x14ac:dyDescent="0.25">
      <c r="A58" s="4">
        <v>56</v>
      </c>
      <c r="B58" s="4" t="s">
        <v>288</v>
      </c>
      <c r="C58" s="4" t="s">
        <v>289</v>
      </c>
      <c r="D58" s="4" t="s">
        <v>136</v>
      </c>
      <c r="E58" s="14">
        <v>47</v>
      </c>
      <c r="G58" s="15" t="s">
        <v>423</v>
      </c>
      <c r="H58" s="8">
        <v>0.1153125</v>
      </c>
    </row>
    <row r="59" spans="1:8" x14ac:dyDescent="0.25">
      <c r="A59" s="4">
        <v>57</v>
      </c>
      <c r="B59" s="4" t="s">
        <v>268</v>
      </c>
      <c r="C59" s="4" t="s">
        <v>269</v>
      </c>
      <c r="D59" s="4" t="s">
        <v>136</v>
      </c>
      <c r="E59" s="14">
        <v>26</v>
      </c>
      <c r="F59" s="4" t="s">
        <v>270</v>
      </c>
      <c r="G59" s="15" t="s">
        <v>271</v>
      </c>
      <c r="H59" s="8">
        <v>0.11596064814814815</v>
      </c>
    </row>
    <row r="60" spans="1:8" x14ac:dyDescent="0.25">
      <c r="A60" s="4">
        <v>58</v>
      </c>
      <c r="B60" s="4" t="s">
        <v>286</v>
      </c>
      <c r="C60" s="4" t="s">
        <v>287</v>
      </c>
      <c r="D60" s="4" t="s">
        <v>136</v>
      </c>
      <c r="E60" s="14">
        <v>35</v>
      </c>
      <c r="G60" s="15" t="s">
        <v>424</v>
      </c>
      <c r="H60" s="8">
        <v>0.11597222222222223</v>
      </c>
    </row>
    <row r="61" spans="1:8" x14ac:dyDescent="0.25">
      <c r="A61" s="4">
        <v>59</v>
      </c>
      <c r="B61" s="4" t="s">
        <v>317</v>
      </c>
      <c r="C61" s="4" t="s">
        <v>318</v>
      </c>
      <c r="D61" s="4" t="s">
        <v>94</v>
      </c>
      <c r="E61" s="14">
        <v>34</v>
      </c>
      <c r="F61" s="4" t="s">
        <v>241</v>
      </c>
      <c r="G61" s="15" t="s">
        <v>319</v>
      </c>
      <c r="H61" s="8">
        <v>0.11680555555555555</v>
      </c>
    </row>
    <row r="62" spans="1:8" x14ac:dyDescent="0.25">
      <c r="A62" s="4">
        <v>60</v>
      </c>
      <c r="B62" s="4" t="s">
        <v>315</v>
      </c>
      <c r="C62" s="4" t="s">
        <v>316</v>
      </c>
      <c r="D62" s="4" t="s">
        <v>136</v>
      </c>
      <c r="E62" s="14">
        <v>49</v>
      </c>
      <c r="G62" s="15" t="s">
        <v>425</v>
      </c>
      <c r="H62" s="8">
        <v>0.11756944444444445</v>
      </c>
    </row>
    <row r="63" spans="1:8" x14ac:dyDescent="0.25">
      <c r="A63" s="4">
        <v>61</v>
      </c>
      <c r="B63" s="4" t="s">
        <v>426</v>
      </c>
      <c r="C63" s="4" t="s">
        <v>427</v>
      </c>
      <c r="E63" s="4">
        <f>2024-1972</f>
        <v>52</v>
      </c>
      <c r="F63" s="4" t="s">
        <v>228</v>
      </c>
      <c r="G63" s="4">
        <v>430</v>
      </c>
      <c r="H63" s="8">
        <v>0.11787037037037038</v>
      </c>
    </row>
    <row r="64" spans="1:8" x14ac:dyDescent="0.25">
      <c r="A64" s="4">
        <v>62</v>
      </c>
      <c r="B64" s="4" t="s">
        <v>428</v>
      </c>
      <c r="C64" s="4" t="s">
        <v>429</v>
      </c>
      <c r="E64" s="4">
        <f>2024-1976</f>
        <v>48</v>
      </c>
      <c r="F64" s="4" t="s">
        <v>430</v>
      </c>
      <c r="G64" s="4">
        <v>3154</v>
      </c>
      <c r="H64" s="8">
        <v>0.11832175925925927</v>
      </c>
    </row>
    <row r="65" spans="1:8" x14ac:dyDescent="0.25">
      <c r="A65" s="4">
        <v>63</v>
      </c>
      <c r="B65" s="4" t="s">
        <v>431</v>
      </c>
      <c r="C65" s="4" t="s">
        <v>432</v>
      </c>
      <c r="D65" s="4" t="s">
        <v>94</v>
      </c>
      <c r="E65" s="4">
        <v>48</v>
      </c>
      <c r="F65" s="4" t="s">
        <v>434</v>
      </c>
      <c r="G65" s="4" t="s">
        <v>433</v>
      </c>
      <c r="H65" s="8">
        <v>0.11916666666666667</v>
      </c>
    </row>
    <row r="66" spans="1:8" x14ac:dyDescent="0.25">
      <c r="A66" s="4">
        <v>64</v>
      </c>
      <c r="B66" s="4" t="s">
        <v>435</v>
      </c>
      <c r="C66" s="4" t="s">
        <v>436</v>
      </c>
      <c r="D66" s="4" t="s">
        <v>136</v>
      </c>
      <c r="G66" s="4" t="s">
        <v>437</v>
      </c>
      <c r="H66" s="8">
        <v>0.12215277777777778</v>
      </c>
    </row>
    <row r="67" spans="1:8" x14ac:dyDescent="0.25">
      <c r="A67" s="4">
        <v>65</v>
      </c>
      <c r="B67" s="4" t="s">
        <v>305</v>
      </c>
      <c r="C67" s="4" t="s">
        <v>306</v>
      </c>
      <c r="D67" s="4" t="s">
        <v>136</v>
      </c>
      <c r="E67" s="14">
        <v>45</v>
      </c>
      <c r="F67" s="4" t="s">
        <v>303</v>
      </c>
      <c r="G67" s="15" t="s">
        <v>307</v>
      </c>
      <c r="H67" s="8">
        <v>0.12224537037037037</v>
      </c>
    </row>
    <row r="68" spans="1:8" x14ac:dyDescent="0.25">
      <c r="A68" s="4">
        <v>66</v>
      </c>
      <c r="B68" s="4" t="s">
        <v>438</v>
      </c>
      <c r="C68" s="4" t="s">
        <v>44</v>
      </c>
      <c r="D68" s="4" t="s">
        <v>136</v>
      </c>
      <c r="E68" s="4">
        <v>47</v>
      </c>
      <c r="F68" s="4" t="s">
        <v>241</v>
      </c>
      <c r="G68" s="4">
        <v>2839</v>
      </c>
      <c r="H68" s="8">
        <v>0.12421296296296297</v>
      </c>
    </row>
    <row r="69" spans="1:8" x14ac:dyDescent="0.25">
      <c r="A69" s="4">
        <v>67</v>
      </c>
      <c r="B69" s="4" t="s">
        <v>233</v>
      </c>
      <c r="C69" s="4" t="s">
        <v>234</v>
      </c>
      <c r="D69" s="4" t="s">
        <v>136</v>
      </c>
      <c r="E69" s="14">
        <v>26</v>
      </c>
      <c r="F69" s="4" t="s">
        <v>439</v>
      </c>
      <c r="G69" s="15" t="s">
        <v>440</v>
      </c>
      <c r="H69" s="8">
        <v>0.12467592592592593</v>
      </c>
    </row>
    <row r="70" spans="1:8" x14ac:dyDescent="0.25">
      <c r="A70" s="4">
        <v>68</v>
      </c>
      <c r="B70" s="4" t="s">
        <v>441</v>
      </c>
      <c r="C70" s="4" t="s">
        <v>2</v>
      </c>
      <c r="D70" s="4" t="s">
        <v>136</v>
      </c>
      <c r="F70" s="4" t="s">
        <v>241</v>
      </c>
      <c r="G70" s="4" t="s">
        <v>442</v>
      </c>
      <c r="H70" s="8">
        <v>0.12748842592592594</v>
      </c>
    </row>
    <row r="71" spans="1:8" x14ac:dyDescent="0.25">
      <c r="A71" s="4">
        <v>69</v>
      </c>
      <c r="B71" s="4" t="s">
        <v>239</v>
      </c>
      <c r="C71" s="4" t="s">
        <v>240</v>
      </c>
      <c r="D71" s="4" t="s">
        <v>136</v>
      </c>
      <c r="E71" s="14">
        <v>38</v>
      </c>
      <c r="F71" s="4" t="s">
        <v>241</v>
      </c>
      <c r="G71" s="15" t="s">
        <v>242</v>
      </c>
      <c r="H71" s="8">
        <v>0.1275</v>
      </c>
    </row>
    <row r="72" spans="1:8" x14ac:dyDescent="0.25">
      <c r="A72" s="4">
        <v>70</v>
      </c>
      <c r="B72" s="4" t="s">
        <v>329</v>
      </c>
      <c r="C72" s="4" t="s">
        <v>330</v>
      </c>
      <c r="D72" s="4" t="s">
        <v>136</v>
      </c>
      <c r="E72" s="14">
        <v>36</v>
      </c>
      <c r="F72" s="4" t="s">
        <v>241</v>
      </c>
      <c r="G72" s="15" t="s">
        <v>331</v>
      </c>
      <c r="H72" s="8">
        <v>0.12751157407407407</v>
      </c>
    </row>
    <row r="73" spans="1:8" x14ac:dyDescent="0.25">
      <c r="A73" s="4">
        <v>71</v>
      </c>
      <c r="B73" s="4" t="s">
        <v>443</v>
      </c>
      <c r="C73" s="4" t="s">
        <v>444</v>
      </c>
      <c r="D73" s="4" t="s">
        <v>136</v>
      </c>
      <c r="E73" s="4" t="s">
        <v>446</v>
      </c>
      <c r="F73" s="4" t="s">
        <v>241</v>
      </c>
      <c r="G73" s="4" t="s">
        <v>445</v>
      </c>
      <c r="H73" s="8">
        <v>0.12752314814814814</v>
      </c>
    </row>
    <row r="74" spans="1:8" x14ac:dyDescent="0.25">
      <c r="A74" s="4">
        <v>72</v>
      </c>
      <c r="B74" s="4" t="s">
        <v>335</v>
      </c>
      <c r="C74" s="4" t="s">
        <v>336</v>
      </c>
      <c r="D74" s="4" t="s">
        <v>136</v>
      </c>
      <c r="E74" s="14">
        <v>48</v>
      </c>
      <c r="F74" s="4" t="s">
        <v>229</v>
      </c>
      <c r="G74" s="15" t="s">
        <v>337</v>
      </c>
      <c r="H74" s="8">
        <v>0.12961805555555556</v>
      </c>
    </row>
    <row r="75" spans="1:8" x14ac:dyDescent="0.25">
      <c r="A75" s="4">
        <v>73</v>
      </c>
      <c r="B75" s="4" t="s">
        <v>298</v>
      </c>
      <c r="C75" s="4" t="s">
        <v>299</v>
      </c>
      <c r="D75" s="4" t="s">
        <v>136</v>
      </c>
      <c r="E75" s="14">
        <v>43</v>
      </c>
      <c r="F75" s="4" t="s">
        <v>228</v>
      </c>
      <c r="G75" s="15" t="s">
        <v>300</v>
      </c>
      <c r="H75" s="8">
        <v>0.12962962962962962</v>
      </c>
    </row>
    <row r="76" spans="1:8" x14ac:dyDescent="0.25">
      <c r="A76" s="4">
        <v>74</v>
      </c>
      <c r="B76" s="4" t="s">
        <v>247</v>
      </c>
      <c r="C76" s="4" t="s">
        <v>248</v>
      </c>
      <c r="D76" s="4" t="s">
        <v>136</v>
      </c>
      <c r="E76" s="14">
        <v>30</v>
      </c>
      <c r="F76" s="4" t="s">
        <v>231</v>
      </c>
      <c r="G76" s="15" t="s">
        <v>249</v>
      </c>
      <c r="H76" s="8">
        <v>0.13159722222222223</v>
      </c>
    </row>
    <row r="77" spans="1:8" x14ac:dyDescent="0.25">
      <c r="A77" s="4">
        <v>75</v>
      </c>
      <c r="B77" s="4" t="s">
        <v>447</v>
      </c>
      <c r="C77" s="4" t="s">
        <v>44</v>
      </c>
      <c r="D77" s="4" t="s">
        <v>94</v>
      </c>
      <c r="E77" s="4">
        <v>41</v>
      </c>
      <c r="G77" s="4" t="s">
        <v>448</v>
      </c>
      <c r="H77" s="8">
        <v>0.13505787037037037</v>
      </c>
    </row>
    <row r="78" spans="1:8" x14ac:dyDescent="0.25">
      <c r="A78" s="4">
        <v>76</v>
      </c>
      <c r="B78" s="4" t="s">
        <v>250</v>
      </c>
      <c r="C78" s="4" t="s">
        <v>251</v>
      </c>
      <c r="D78" s="4" t="s">
        <v>136</v>
      </c>
      <c r="E78" s="14">
        <v>45</v>
      </c>
      <c r="F78" s="4" t="s">
        <v>252</v>
      </c>
      <c r="G78" s="15" t="s">
        <v>253</v>
      </c>
      <c r="H78" s="8">
        <v>0.13767361111111112</v>
      </c>
    </row>
    <row r="79" spans="1:8" x14ac:dyDescent="0.25">
      <c r="A79" s="4">
        <v>77</v>
      </c>
      <c r="B79" s="4" t="s">
        <v>272</v>
      </c>
      <c r="C79" s="4" t="s">
        <v>273</v>
      </c>
      <c r="D79" s="4" t="s">
        <v>136</v>
      </c>
      <c r="E79" s="14">
        <v>32</v>
      </c>
      <c r="F79" s="4" t="s">
        <v>270</v>
      </c>
      <c r="G79" s="15" t="s">
        <v>274</v>
      </c>
      <c r="H79" s="8">
        <v>0.13768518518518519</v>
      </c>
    </row>
    <row r="80" spans="1:8" x14ac:dyDescent="0.25">
      <c r="A80" s="4">
        <v>78</v>
      </c>
      <c r="B80" s="4" t="s">
        <v>449</v>
      </c>
      <c r="C80" s="4" t="s">
        <v>450</v>
      </c>
      <c r="D80" s="4" t="s">
        <v>136</v>
      </c>
      <c r="E80" s="4">
        <v>56</v>
      </c>
      <c r="F80" s="4" t="s">
        <v>237</v>
      </c>
      <c r="G80" s="4">
        <v>4638</v>
      </c>
      <c r="H80" s="8">
        <v>0.14050925925925925</v>
      </c>
    </row>
    <row r="81" spans="1:8" x14ac:dyDescent="0.25">
      <c r="A81" s="4">
        <v>79</v>
      </c>
      <c r="B81" s="4" t="s">
        <v>451</v>
      </c>
      <c r="C81" s="4" t="s">
        <v>452</v>
      </c>
      <c r="D81" s="4" t="s">
        <v>94</v>
      </c>
      <c r="E81" s="4">
        <v>40</v>
      </c>
      <c r="F81" s="4" t="s">
        <v>228</v>
      </c>
      <c r="G81" s="4" t="s">
        <v>453</v>
      </c>
      <c r="H81" s="8">
        <v>0.14991898148148147</v>
      </c>
    </row>
    <row r="82" spans="1:8" x14ac:dyDescent="0.25">
      <c r="A82" s="4">
        <v>80</v>
      </c>
      <c r="B82" s="4" t="s">
        <v>455</v>
      </c>
      <c r="C82" s="4" t="s">
        <v>456</v>
      </c>
      <c r="E82" s="4">
        <f>2025-1991</f>
        <v>34</v>
      </c>
      <c r="F82" s="4" t="s">
        <v>454</v>
      </c>
      <c r="G82" s="4" t="s">
        <v>459</v>
      </c>
      <c r="H82" s="8">
        <v>0.1582523148148148</v>
      </c>
    </row>
    <row r="83" spans="1:8" x14ac:dyDescent="0.25">
      <c r="A83" s="4">
        <v>81</v>
      </c>
      <c r="B83" s="4" t="s">
        <v>457</v>
      </c>
      <c r="C83" s="4" t="s">
        <v>456</v>
      </c>
      <c r="D83" s="4" t="s">
        <v>136</v>
      </c>
      <c r="E83" s="4">
        <f>2024-1988</f>
        <v>36</v>
      </c>
      <c r="G83" s="4" t="s">
        <v>458</v>
      </c>
      <c r="H83" s="8">
        <v>0.17196759259259259</v>
      </c>
    </row>
    <row r="84" spans="1:8" x14ac:dyDescent="0.25">
      <c r="E84" s="14"/>
      <c r="G84" s="15"/>
    </row>
    <row r="85" spans="1:8" x14ac:dyDescent="0.25">
      <c r="E85" s="14"/>
      <c r="G85" s="15"/>
      <c r="H85" s="8"/>
    </row>
    <row r="86" spans="1:8" x14ac:dyDescent="0.25">
      <c r="E86" s="14"/>
      <c r="G86" s="15"/>
    </row>
    <row r="87" spans="1:8" x14ac:dyDescent="0.25">
      <c r="E87" s="14"/>
      <c r="G87" s="15"/>
    </row>
    <row r="88" spans="1:8" x14ac:dyDescent="0.25">
      <c r="E88" s="14"/>
      <c r="G88" s="15"/>
    </row>
    <row r="89" spans="1:8" x14ac:dyDescent="0.25">
      <c r="E89" s="14"/>
      <c r="G89" s="15"/>
    </row>
    <row r="90" spans="1:8" x14ac:dyDescent="0.25">
      <c r="E90" s="14"/>
      <c r="G90" s="15"/>
    </row>
    <row r="91" spans="1:8" x14ac:dyDescent="0.25">
      <c r="E91" s="14"/>
      <c r="G91" s="15"/>
    </row>
    <row r="92" spans="1:8" x14ac:dyDescent="0.25">
      <c r="E92" s="14"/>
      <c r="G92" s="15"/>
    </row>
    <row r="93" spans="1:8" x14ac:dyDescent="0.25">
      <c r="E93" s="14"/>
      <c r="G93" s="15"/>
    </row>
    <row r="94" spans="1:8" x14ac:dyDescent="0.25">
      <c r="E94" s="14"/>
      <c r="G94" s="15"/>
    </row>
    <row r="95" spans="1:8" x14ac:dyDescent="0.25">
      <c r="E95" s="14"/>
      <c r="G95" s="15"/>
    </row>
    <row r="96" spans="1:8" x14ac:dyDescent="0.25">
      <c r="E96" s="14"/>
      <c r="G96" s="15"/>
    </row>
  </sheetData>
  <sortState xmlns:xlrd2="http://schemas.microsoft.com/office/spreadsheetml/2017/richdata2" ref="A3:I96">
    <sortCondition ref="A3:A96"/>
  </sortState>
  <pageMargins left="0.25" right="0.25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5795-8816-41C8-81AE-CADD1F8486BE}">
  <sheetPr>
    <pageSetUpPr fitToPage="1"/>
  </sheetPr>
  <dimension ref="A1:J93"/>
  <sheetViews>
    <sheetView tabSelected="1" view="pageBreakPreview" zoomScale="60" zoomScaleNormal="100" workbookViewId="0">
      <selection activeCell="J16" sqref="J16"/>
    </sheetView>
  </sheetViews>
  <sheetFormatPr defaultRowHeight="15" x14ac:dyDescent="0.25"/>
  <cols>
    <col min="1" max="1" width="5.7109375" style="20" customWidth="1"/>
    <col min="2" max="2" width="24" style="20" bestFit="1" customWidth="1"/>
    <col min="3" max="3" width="24.85546875" style="20" customWidth="1"/>
    <col min="4" max="4" width="10.85546875" style="20" customWidth="1"/>
    <col min="5" max="5" width="6.5703125" style="20" customWidth="1"/>
    <col min="6" max="6" width="50.42578125" style="20" bestFit="1" customWidth="1"/>
    <col min="7" max="7" width="21.42578125" style="20" bestFit="1" customWidth="1"/>
    <col min="8" max="8" width="25" style="20" bestFit="1" customWidth="1"/>
    <col min="9" max="9" width="12.140625" style="20" bestFit="1" customWidth="1"/>
    <col min="10" max="10" width="25" style="20" bestFit="1" customWidth="1"/>
  </cols>
  <sheetData>
    <row r="1" spans="1:10" ht="18" x14ac:dyDescent="0.25">
      <c r="A1" s="10" t="s">
        <v>338</v>
      </c>
      <c r="B1" s="10" t="s">
        <v>219</v>
      </c>
      <c r="C1" s="10" t="s">
        <v>220</v>
      </c>
      <c r="D1" s="10" t="s">
        <v>221</v>
      </c>
      <c r="E1" s="11" t="s">
        <v>677</v>
      </c>
      <c r="F1" s="10" t="s">
        <v>223</v>
      </c>
      <c r="G1" s="12" t="s">
        <v>685</v>
      </c>
      <c r="H1" s="10" t="s">
        <v>340</v>
      </c>
      <c r="I1" s="10" t="s">
        <v>339</v>
      </c>
      <c r="J1" s="10" t="s">
        <v>340</v>
      </c>
    </row>
    <row r="2" spans="1:10" s="5" customFormat="1" ht="18" x14ac:dyDescent="0.25">
      <c r="A2" s="4">
        <v>1</v>
      </c>
      <c r="B2" s="4" t="s">
        <v>574</v>
      </c>
      <c r="C2" s="4" t="s">
        <v>575</v>
      </c>
      <c r="D2" s="4"/>
      <c r="E2" s="14">
        <v>34</v>
      </c>
      <c r="F2" s="4"/>
      <c r="G2" s="15" t="s">
        <v>576</v>
      </c>
      <c r="H2" s="23" t="s">
        <v>95</v>
      </c>
      <c r="I2" s="8">
        <v>0.10556712962962964</v>
      </c>
      <c r="J2" s="4"/>
    </row>
    <row r="3" spans="1:10" s="5" customFormat="1" ht="18" x14ac:dyDescent="0.25">
      <c r="A3" s="4">
        <v>2</v>
      </c>
      <c r="B3" s="4" t="s">
        <v>577</v>
      </c>
      <c r="C3" s="4" t="s">
        <v>2</v>
      </c>
      <c r="D3" s="4" t="s">
        <v>94</v>
      </c>
      <c r="E3" s="14">
        <v>31</v>
      </c>
      <c r="F3" s="4" t="s">
        <v>124</v>
      </c>
      <c r="G3" s="15" t="s">
        <v>578</v>
      </c>
      <c r="H3" s="24" t="s">
        <v>581</v>
      </c>
      <c r="I3" s="8">
        <v>0.10596064814814815</v>
      </c>
      <c r="J3" s="4"/>
    </row>
    <row r="4" spans="1:10" s="5" customFormat="1" ht="18" x14ac:dyDescent="0.25">
      <c r="A4" s="4">
        <v>3</v>
      </c>
      <c r="B4" s="4" t="s">
        <v>579</v>
      </c>
      <c r="C4" s="4" t="s">
        <v>580</v>
      </c>
      <c r="D4" s="4" t="s">
        <v>94</v>
      </c>
      <c r="E4" s="4">
        <f>2024-2000</f>
        <v>24</v>
      </c>
      <c r="F4" s="4" t="s">
        <v>489</v>
      </c>
      <c r="G4" s="4">
        <v>2588</v>
      </c>
      <c r="H4" s="4" t="s">
        <v>103</v>
      </c>
      <c r="I4" s="8">
        <v>0.10738425925925926</v>
      </c>
      <c r="J4" s="4"/>
    </row>
    <row r="5" spans="1:10" s="5" customFormat="1" ht="18" x14ac:dyDescent="0.25">
      <c r="A5" s="4">
        <v>4</v>
      </c>
      <c r="B5" s="4" t="s">
        <v>372</v>
      </c>
      <c r="C5" s="4" t="s">
        <v>105</v>
      </c>
      <c r="D5" s="4" t="s">
        <v>94</v>
      </c>
      <c r="E5" s="14">
        <v>48</v>
      </c>
      <c r="F5" s="4" t="s">
        <v>549</v>
      </c>
      <c r="G5" s="15" t="s">
        <v>550</v>
      </c>
      <c r="H5" s="4" t="s">
        <v>364</v>
      </c>
      <c r="I5" s="8">
        <v>0.10945601851851852</v>
      </c>
      <c r="J5" s="4"/>
    </row>
    <row r="6" spans="1:10" s="5" customFormat="1" ht="18" x14ac:dyDescent="0.25">
      <c r="A6" s="4">
        <v>5</v>
      </c>
      <c r="B6" s="4" t="s">
        <v>582</v>
      </c>
      <c r="C6" s="4" t="s">
        <v>44</v>
      </c>
      <c r="D6" s="4" t="s">
        <v>94</v>
      </c>
      <c r="E6" s="14">
        <v>35</v>
      </c>
      <c r="F6" s="4"/>
      <c r="G6" s="15" t="s">
        <v>583</v>
      </c>
      <c r="H6" s="4"/>
      <c r="I6" s="8">
        <v>0.12431712962962962</v>
      </c>
      <c r="J6" s="4"/>
    </row>
    <row r="7" spans="1:10" s="5" customFormat="1" ht="18" x14ac:dyDescent="0.25">
      <c r="A7" s="4">
        <v>6</v>
      </c>
      <c r="B7" s="4" t="s">
        <v>518</v>
      </c>
      <c r="C7" s="4" t="s">
        <v>44</v>
      </c>
      <c r="D7" s="4" t="s">
        <v>94</v>
      </c>
      <c r="E7" s="14">
        <v>37</v>
      </c>
      <c r="F7" s="4" t="s">
        <v>519</v>
      </c>
      <c r="G7" s="15" t="s">
        <v>520</v>
      </c>
      <c r="H7" s="4" t="s">
        <v>130</v>
      </c>
      <c r="I7" s="8"/>
      <c r="J7" s="4"/>
    </row>
    <row r="8" spans="1:10" s="5" customFormat="1" ht="18" x14ac:dyDescent="0.25">
      <c r="A8" s="4">
        <v>6</v>
      </c>
      <c r="B8" s="4" t="s">
        <v>584</v>
      </c>
      <c r="C8" s="4" t="s">
        <v>585</v>
      </c>
      <c r="D8" s="4" t="s">
        <v>94</v>
      </c>
      <c r="E8" s="14">
        <v>43</v>
      </c>
      <c r="F8" s="4" t="s">
        <v>229</v>
      </c>
      <c r="G8" s="4">
        <v>537</v>
      </c>
      <c r="H8" s="4"/>
      <c r="I8" s="8">
        <v>0.1257523148148148</v>
      </c>
      <c r="J8" s="4"/>
    </row>
    <row r="9" spans="1:10" s="5" customFormat="1" ht="18" x14ac:dyDescent="0.25">
      <c r="A9" s="4">
        <v>7</v>
      </c>
      <c r="B9" s="4" t="s">
        <v>571</v>
      </c>
      <c r="C9" s="4" t="s">
        <v>20</v>
      </c>
      <c r="D9" s="4" t="s">
        <v>94</v>
      </c>
      <c r="E9" s="14">
        <v>42</v>
      </c>
      <c r="F9" s="4" t="s">
        <v>586</v>
      </c>
      <c r="G9" s="15" t="s">
        <v>587</v>
      </c>
      <c r="H9" s="4"/>
      <c r="I9" s="8">
        <v>0.12609953703703702</v>
      </c>
      <c r="J9" s="4"/>
    </row>
    <row r="10" spans="1:10" s="5" customFormat="1" ht="18" x14ac:dyDescent="0.25">
      <c r="A10" s="4">
        <v>8</v>
      </c>
      <c r="B10" s="4" t="s">
        <v>588</v>
      </c>
      <c r="C10" s="4" t="s">
        <v>589</v>
      </c>
      <c r="D10" s="4" t="s">
        <v>94</v>
      </c>
      <c r="E10" s="14">
        <v>40</v>
      </c>
      <c r="F10" s="4" t="s">
        <v>590</v>
      </c>
      <c r="G10" s="4">
        <v>1415</v>
      </c>
      <c r="H10" s="4"/>
      <c r="I10" s="8">
        <v>0.1341087962962963</v>
      </c>
      <c r="J10" s="4"/>
    </row>
    <row r="11" spans="1:10" s="5" customFormat="1" ht="18" x14ac:dyDescent="0.25">
      <c r="A11" s="4">
        <v>9</v>
      </c>
      <c r="B11" s="4" t="s">
        <v>591</v>
      </c>
      <c r="C11" s="4" t="s">
        <v>359</v>
      </c>
      <c r="D11" s="4" t="s">
        <v>136</v>
      </c>
      <c r="E11" s="4">
        <f>2024-1995</f>
        <v>29</v>
      </c>
      <c r="F11" s="4" t="s">
        <v>592</v>
      </c>
      <c r="G11" s="4">
        <v>13170</v>
      </c>
      <c r="H11" s="4" t="s">
        <v>137</v>
      </c>
      <c r="I11" s="8">
        <v>0.13460648148148149</v>
      </c>
      <c r="J11" s="4"/>
    </row>
    <row r="12" spans="1:10" s="5" customFormat="1" ht="18" x14ac:dyDescent="0.25">
      <c r="A12" s="4">
        <v>10</v>
      </c>
      <c r="B12" s="4" t="s">
        <v>563</v>
      </c>
      <c r="C12" s="4" t="s">
        <v>44</v>
      </c>
      <c r="D12" s="4" t="s">
        <v>94</v>
      </c>
      <c r="E12" s="14">
        <v>44</v>
      </c>
      <c r="F12" s="4" t="s">
        <v>241</v>
      </c>
      <c r="G12" s="15" t="s">
        <v>564</v>
      </c>
      <c r="H12" s="4"/>
      <c r="I12" s="8">
        <v>0.14412037037037037</v>
      </c>
      <c r="J12" s="9"/>
    </row>
    <row r="13" spans="1:10" s="5" customFormat="1" ht="18" x14ac:dyDescent="0.25">
      <c r="A13" s="4">
        <v>11</v>
      </c>
      <c r="B13" s="4" t="s">
        <v>593</v>
      </c>
      <c r="C13" s="4" t="s">
        <v>387</v>
      </c>
      <c r="D13" s="4" t="s">
        <v>94</v>
      </c>
      <c r="E13" s="14">
        <v>47</v>
      </c>
      <c r="F13" s="4" t="s">
        <v>241</v>
      </c>
      <c r="G13" s="4">
        <v>2858</v>
      </c>
      <c r="H13" s="4"/>
      <c r="I13" s="8">
        <v>0.14901620370370369</v>
      </c>
      <c r="J13" s="9"/>
    </row>
    <row r="14" spans="1:10" s="5" customFormat="1" ht="18" x14ac:dyDescent="0.25">
      <c r="A14" s="4">
        <v>12</v>
      </c>
      <c r="B14" s="4" t="s">
        <v>414</v>
      </c>
      <c r="C14" s="4" t="s">
        <v>572</v>
      </c>
      <c r="D14" s="4" t="s">
        <v>94</v>
      </c>
      <c r="E14" s="14">
        <v>43</v>
      </c>
      <c r="F14" s="4"/>
      <c r="G14" s="15" t="s">
        <v>594</v>
      </c>
      <c r="H14" s="4"/>
      <c r="I14" s="8">
        <v>0.14909722222222221</v>
      </c>
      <c r="J14" s="9"/>
    </row>
    <row r="15" spans="1:10" s="5" customFormat="1" ht="18" x14ac:dyDescent="0.25">
      <c r="A15" s="4">
        <v>13</v>
      </c>
      <c r="B15" s="4" t="s">
        <v>546</v>
      </c>
      <c r="C15" s="4" t="s">
        <v>547</v>
      </c>
      <c r="D15" s="4" t="s">
        <v>94</v>
      </c>
      <c r="E15" s="14">
        <v>39</v>
      </c>
      <c r="F15" s="4" t="s">
        <v>241</v>
      </c>
      <c r="G15" s="15" t="s">
        <v>548</v>
      </c>
      <c r="H15" s="4"/>
      <c r="I15" s="8">
        <v>0.15090277777777777</v>
      </c>
      <c r="J15" s="9"/>
    </row>
    <row r="16" spans="1:10" s="5" customFormat="1" ht="18" x14ac:dyDescent="0.25">
      <c r="A16" s="4">
        <v>14</v>
      </c>
      <c r="B16" s="4" t="s">
        <v>487</v>
      </c>
      <c r="C16" s="4" t="s">
        <v>488</v>
      </c>
      <c r="D16" s="4" t="s">
        <v>94</v>
      </c>
      <c r="E16" s="14">
        <v>35</v>
      </c>
      <c r="F16" s="4" t="s">
        <v>489</v>
      </c>
      <c r="G16" s="15" t="s">
        <v>490</v>
      </c>
      <c r="H16" s="4"/>
      <c r="I16" s="8">
        <v>0.15178240740740739</v>
      </c>
      <c r="J16" s="9"/>
    </row>
    <row r="17" spans="1:10" s="5" customFormat="1" ht="18" x14ac:dyDescent="0.25">
      <c r="A17" s="4">
        <v>15</v>
      </c>
      <c r="B17" s="4" t="s">
        <v>511</v>
      </c>
      <c r="C17" s="4" t="s">
        <v>512</v>
      </c>
      <c r="D17" s="4" t="s">
        <v>94</v>
      </c>
      <c r="E17" s="14">
        <v>35</v>
      </c>
      <c r="F17" s="4" t="s">
        <v>513</v>
      </c>
      <c r="G17" s="15" t="s">
        <v>595</v>
      </c>
      <c r="H17" s="4"/>
      <c r="I17" s="8">
        <v>0.15561342592592592</v>
      </c>
      <c r="J17" s="9"/>
    </row>
    <row r="18" spans="1:10" s="5" customFormat="1" ht="18" x14ac:dyDescent="0.25">
      <c r="A18" s="4">
        <v>16</v>
      </c>
      <c r="B18" s="4" t="s">
        <v>596</v>
      </c>
      <c r="C18" s="4" t="s">
        <v>597</v>
      </c>
      <c r="D18" s="4" t="s">
        <v>94</v>
      </c>
      <c r="E18" s="14">
        <v>44</v>
      </c>
      <c r="F18" s="4" t="s">
        <v>598</v>
      </c>
      <c r="G18" s="4" t="s">
        <v>599</v>
      </c>
      <c r="H18" s="4"/>
      <c r="I18" s="8">
        <v>0.1595486111111111</v>
      </c>
      <c r="J18" s="9"/>
    </row>
    <row r="19" spans="1:10" s="5" customFormat="1" ht="18" x14ac:dyDescent="0.25">
      <c r="A19" s="4">
        <v>17</v>
      </c>
      <c r="B19" s="4" t="s">
        <v>600</v>
      </c>
      <c r="C19" s="4" t="s">
        <v>601</v>
      </c>
      <c r="D19" s="4" t="s">
        <v>94</v>
      </c>
      <c r="E19" s="4"/>
      <c r="F19" s="4" t="s">
        <v>602</v>
      </c>
      <c r="G19" s="4" t="s">
        <v>603</v>
      </c>
      <c r="H19" s="4"/>
      <c r="I19" s="8">
        <v>0.16621527777777778</v>
      </c>
      <c r="J19" s="4"/>
    </row>
    <row r="20" spans="1:10" s="5" customFormat="1" ht="18" x14ac:dyDescent="0.25">
      <c r="A20" s="4">
        <v>18</v>
      </c>
      <c r="B20" s="4" t="s">
        <v>462</v>
      </c>
      <c r="C20" s="4" t="s">
        <v>463</v>
      </c>
      <c r="D20" s="4" t="s">
        <v>94</v>
      </c>
      <c r="E20" s="14">
        <v>29</v>
      </c>
      <c r="F20" s="4" t="s">
        <v>229</v>
      </c>
      <c r="G20" s="15" t="s">
        <v>464</v>
      </c>
      <c r="H20" s="4"/>
      <c r="I20" s="8">
        <v>0.16670138888888889</v>
      </c>
      <c r="J20" s="4"/>
    </row>
    <row r="21" spans="1:10" s="5" customFormat="1" ht="18" x14ac:dyDescent="0.25">
      <c r="A21" s="4">
        <v>19</v>
      </c>
      <c r="B21" s="4" t="s">
        <v>530</v>
      </c>
      <c r="C21" s="4" t="s">
        <v>531</v>
      </c>
      <c r="D21" s="4" t="s">
        <v>94</v>
      </c>
      <c r="E21" s="14">
        <v>60</v>
      </c>
      <c r="F21" s="4" t="s">
        <v>528</v>
      </c>
      <c r="G21" s="15" t="s">
        <v>532</v>
      </c>
      <c r="H21" s="4"/>
      <c r="I21" s="8">
        <v>0.16731481481481481</v>
      </c>
      <c r="J21" s="4"/>
    </row>
    <row r="22" spans="1:10" s="5" customFormat="1" ht="18" x14ac:dyDescent="0.25">
      <c r="A22" s="4">
        <v>20</v>
      </c>
      <c r="B22" s="4" t="s">
        <v>511</v>
      </c>
      <c r="C22" s="4" t="s">
        <v>533</v>
      </c>
      <c r="D22" s="4" t="s">
        <v>94</v>
      </c>
      <c r="E22" s="14">
        <v>48</v>
      </c>
      <c r="F22" s="4" t="s">
        <v>237</v>
      </c>
      <c r="G22" s="15" t="s">
        <v>534</v>
      </c>
      <c r="H22" s="4"/>
      <c r="I22" s="8">
        <v>0.16778935185185184</v>
      </c>
      <c r="J22" s="4"/>
    </row>
    <row r="23" spans="1:10" s="5" customFormat="1" ht="18" x14ac:dyDescent="0.25">
      <c r="A23" s="4">
        <v>21</v>
      </c>
      <c r="B23" s="4" t="s">
        <v>465</v>
      </c>
      <c r="C23" s="4" t="s">
        <v>466</v>
      </c>
      <c r="D23" s="4" t="s">
        <v>136</v>
      </c>
      <c r="E23" s="14">
        <v>54</v>
      </c>
      <c r="F23" s="4" t="s">
        <v>679</v>
      </c>
      <c r="G23" s="15" t="s">
        <v>604</v>
      </c>
      <c r="H23" s="4" t="s">
        <v>361</v>
      </c>
      <c r="I23" s="8">
        <v>0.16789351851851853</v>
      </c>
      <c r="J23" s="4" t="s">
        <v>605</v>
      </c>
    </row>
    <row r="24" spans="1:10" s="5" customFormat="1" ht="18" x14ac:dyDescent="0.25">
      <c r="A24" s="4">
        <v>22</v>
      </c>
      <c r="B24" s="4" t="s">
        <v>606</v>
      </c>
      <c r="C24" s="4" t="s">
        <v>387</v>
      </c>
      <c r="D24" s="4" t="s">
        <v>94</v>
      </c>
      <c r="E24" s="4" t="s">
        <v>607</v>
      </c>
      <c r="F24" s="4" t="s">
        <v>229</v>
      </c>
      <c r="G24" s="4" t="s">
        <v>608</v>
      </c>
      <c r="H24" s="4"/>
      <c r="I24" s="8">
        <v>0.17224537037037038</v>
      </c>
      <c r="J24" s="4"/>
    </row>
    <row r="25" spans="1:10" s="5" customFormat="1" ht="18" x14ac:dyDescent="0.25">
      <c r="A25" s="4">
        <v>23</v>
      </c>
      <c r="B25" s="4" t="s">
        <v>609</v>
      </c>
      <c r="C25" s="4" t="s">
        <v>610</v>
      </c>
      <c r="D25" s="4"/>
      <c r="E25" s="4">
        <f>2025-1986</f>
        <v>39</v>
      </c>
      <c r="F25" s="4" t="s">
        <v>270</v>
      </c>
      <c r="G25" s="4" t="s">
        <v>611</v>
      </c>
      <c r="H25" s="4"/>
      <c r="I25" s="8">
        <v>0.17521990740740739</v>
      </c>
      <c r="J25" s="4"/>
    </row>
    <row r="26" spans="1:10" s="5" customFormat="1" ht="18" x14ac:dyDescent="0.25">
      <c r="A26" s="4">
        <v>24</v>
      </c>
      <c r="B26" s="4" t="s">
        <v>612</v>
      </c>
      <c r="C26" s="4" t="s">
        <v>613</v>
      </c>
      <c r="D26" s="4" t="s">
        <v>94</v>
      </c>
      <c r="E26" s="4">
        <f>2024-1962</f>
        <v>62</v>
      </c>
      <c r="F26" s="4" t="s">
        <v>229</v>
      </c>
      <c r="G26" s="4" t="s">
        <v>614</v>
      </c>
      <c r="H26" s="4" t="s">
        <v>607</v>
      </c>
      <c r="I26" s="8">
        <v>0.17810185185185184</v>
      </c>
      <c r="J26" s="4"/>
    </row>
    <row r="27" spans="1:10" s="5" customFormat="1" ht="18" x14ac:dyDescent="0.25">
      <c r="A27" s="4">
        <v>25</v>
      </c>
      <c r="B27" s="4" t="s">
        <v>615</v>
      </c>
      <c r="C27" s="4" t="s">
        <v>80</v>
      </c>
      <c r="D27" s="4" t="s">
        <v>94</v>
      </c>
      <c r="E27" s="4">
        <f>2025-1964</f>
        <v>61</v>
      </c>
      <c r="F27" s="4" t="s">
        <v>519</v>
      </c>
      <c r="G27" s="4">
        <v>1556</v>
      </c>
      <c r="H27" s="4" t="s">
        <v>616</v>
      </c>
      <c r="I27" s="8">
        <v>0.1796875</v>
      </c>
      <c r="J27" s="4"/>
    </row>
    <row r="28" spans="1:10" s="5" customFormat="1" ht="18" x14ac:dyDescent="0.25">
      <c r="A28" s="4">
        <v>26</v>
      </c>
      <c r="B28" s="4" t="s">
        <v>617</v>
      </c>
      <c r="C28" s="4" t="s">
        <v>551</v>
      </c>
      <c r="D28" s="4"/>
      <c r="E28" s="4">
        <f>2024-1999</f>
        <v>25</v>
      </c>
      <c r="F28" s="4" t="s">
        <v>618</v>
      </c>
      <c r="G28" s="4" t="s">
        <v>619</v>
      </c>
      <c r="H28" s="4"/>
      <c r="I28" s="8">
        <v>0.18008101851851852</v>
      </c>
      <c r="J28" s="9"/>
    </row>
    <row r="29" spans="1:10" s="5" customFormat="1" ht="18" x14ac:dyDescent="0.25">
      <c r="A29" s="4">
        <v>27</v>
      </c>
      <c r="B29" s="4" t="s">
        <v>481</v>
      </c>
      <c r="C29" s="4" t="s">
        <v>482</v>
      </c>
      <c r="D29" s="4" t="s">
        <v>94</v>
      </c>
      <c r="E29" s="14">
        <v>60</v>
      </c>
      <c r="F29" s="4" t="s">
        <v>483</v>
      </c>
      <c r="G29" s="15" t="s">
        <v>484</v>
      </c>
      <c r="H29" s="4"/>
      <c r="I29" s="8">
        <v>0.18069444444444444</v>
      </c>
      <c r="J29" s="9"/>
    </row>
    <row r="30" spans="1:10" s="5" customFormat="1" ht="18" x14ac:dyDescent="0.25">
      <c r="A30" s="4">
        <v>28</v>
      </c>
      <c r="B30" s="4" t="s">
        <v>521</v>
      </c>
      <c r="C30" s="4" t="s">
        <v>522</v>
      </c>
      <c r="D30" s="4" t="s">
        <v>94</v>
      </c>
      <c r="E30" s="14">
        <v>47</v>
      </c>
      <c r="F30" s="4" t="s">
        <v>523</v>
      </c>
      <c r="G30" s="15" t="s">
        <v>620</v>
      </c>
      <c r="H30" s="4"/>
      <c r="I30" s="8">
        <v>0.18325231481481483</v>
      </c>
      <c r="J30" s="4"/>
    </row>
    <row r="31" spans="1:10" s="5" customFormat="1" ht="18" x14ac:dyDescent="0.25">
      <c r="A31" s="4">
        <v>29</v>
      </c>
      <c r="B31" s="4" t="s">
        <v>621</v>
      </c>
      <c r="C31" s="4" t="s">
        <v>622</v>
      </c>
      <c r="D31" s="4" t="s">
        <v>94</v>
      </c>
      <c r="E31" s="4">
        <f>2024-1988</f>
        <v>36</v>
      </c>
      <c r="F31" s="4" t="s">
        <v>623</v>
      </c>
      <c r="G31" s="4" t="s">
        <v>624</v>
      </c>
      <c r="H31" s="4"/>
      <c r="I31" s="8">
        <v>0.18398148148148147</v>
      </c>
      <c r="J31" s="4"/>
    </row>
    <row r="32" spans="1:10" s="5" customFormat="1" ht="18" x14ac:dyDescent="0.25">
      <c r="A32" s="4">
        <v>30</v>
      </c>
      <c r="B32" s="4" t="s">
        <v>560</v>
      </c>
      <c r="C32" s="4" t="s">
        <v>561</v>
      </c>
      <c r="D32" s="4" t="s">
        <v>94</v>
      </c>
      <c r="E32" s="14">
        <v>38</v>
      </c>
      <c r="F32" s="4" t="s">
        <v>516</v>
      </c>
      <c r="G32" s="15" t="s">
        <v>562</v>
      </c>
      <c r="H32" s="4"/>
      <c r="I32" s="8">
        <v>0.18436342592592592</v>
      </c>
      <c r="J32" s="4"/>
    </row>
    <row r="33" spans="1:10" s="5" customFormat="1" ht="18" x14ac:dyDescent="0.25">
      <c r="A33" s="4">
        <v>31</v>
      </c>
      <c r="B33" s="4" t="s">
        <v>625</v>
      </c>
      <c r="C33" s="4" t="s">
        <v>626</v>
      </c>
      <c r="D33" s="4"/>
      <c r="E33" s="4">
        <f>2025-1972</f>
        <v>53</v>
      </c>
      <c r="F33" s="4" t="s">
        <v>266</v>
      </c>
      <c r="G33" s="4">
        <v>1973</v>
      </c>
      <c r="H33" s="4"/>
      <c r="I33" s="8">
        <v>0.18440972222222221</v>
      </c>
      <c r="J33" s="4"/>
    </row>
    <row r="34" spans="1:10" s="5" customFormat="1" ht="18" x14ac:dyDescent="0.25">
      <c r="A34" s="4">
        <v>32</v>
      </c>
      <c r="B34" s="4" t="s">
        <v>475</v>
      </c>
      <c r="C34" s="4" t="s">
        <v>476</v>
      </c>
      <c r="D34" s="4" t="s">
        <v>94</v>
      </c>
      <c r="E34" s="14">
        <v>47</v>
      </c>
      <c r="F34" s="4"/>
      <c r="G34" s="15" t="s">
        <v>205</v>
      </c>
      <c r="H34" s="4"/>
      <c r="I34" s="8">
        <v>0.18456018518518519</v>
      </c>
      <c r="J34" s="4"/>
    </row>
    <row r="35" spans="1:10" s="5" customFormat="1" ht="18" x14ac:dyDescent="0.25">
      <c r="A35" s="4">
        <v>33</v>
      </c>
      <c r="B35" s="4" t="s">
        <v>535</v>
      </c>
      <c r="C35" s="4" t="s">
        <v>536</v>
      </c>
      <c r="D35" s="4" t="s">
        <v>94</v>
      </c>
      <c r="E35" s="14">
        <v>38</v>
      </c>
      <c r="F35" s="4" t="s">
        <v>237</v>
      </c>
      <c r="G35" s="15" t="s">
        <v>627</v>
      </c>
      <c r="H35" s="4"/>
      <c r="I35" s="8">
        <v>0.18527777777777779</v>
      </c>
      <c r="J35" s="4"/>
    </row>
    <row r="36" spans="1:10" s="5" customFormat="1" ht="18" x14ac:dyDescent="0.25">
      <c r="A36" s="4">
        <v>34</v>
      </c>
      <c r="B36" s="4" t="s">
        <v>9</v>
      </c>
      <c r="C36" s="4" t="s">
        <v>477</v>
      </c>
      <c r="D36" s="4" t="s">
        <v>94</v>
      </c>
      <c r="E36" s="14">
        <v>45</v>
      </c>
      <c r="F36" s="4"/>
      <c r="G36" s="15" t="s">
        <v>628</v>
      </c>
      <c r="H36" s="4"/>
      <c r="I36" s="8">
        <v>0.18574074074074073</v>
      </c>
      <c r="J36" s="4"/>
    </row>
    <row r="37" spans="1:10" s="5" customFormat="1" ht="18" x14ac:dyDescent="0.25">
      <c r="A37" s="4">
        <v>35</v>
      </c>
      <c r="B37" s="4" t="s">
        <v>537</v>
      </c>
      <c r="C37" s="4" t="s">
        <v>538</v>
      </c>
      <c r="D37" s="4" t="s">
        <v>94</v>
      </c>
      <c r="E37" s="14">
        <v>43</v>
      </c>
      <c r="F37" s="4" t="s">
        <v>519</v>
      </c>
      <c r="G37" s="15" t="s">
        <v>539</v>
      </c>
      <c r="H37" s="4"/>
      <c r="I37" s="8">
        <v>0.18630787037037036</v>
      </c>
      <c r="J37" s="4"/>
    </row>
    <row r="38" spans="1:10" s="5" customFormat="1" ht="18" x14ac:dyDescent="0.25">
      <c r="A38" s="4">
        <v>36</v>
      </c>
      <c r="B38" s="4" t="s">
        <v>460</v>
      </c>
      <c r="C38" s="4" t="s">
        <v>111</v>
      </c>
      <c r="D38" s="4" t="s">
        <v>94</v>
      </c>
      <c r="E38" s="14">
        <v>58</v>
      </c>
      <c r="F38" s="4" t="s">
        <v>266</v>
      </c>
      <c r="G38" s="15" t="s">
        <v>461</v>
      </c>
      <c r="H38" s="4" t="s">
        <v>629</v>
      </c>
      <c r="I38" s="8">
        <v>0.18660879629629629</v>
      </c>
      <c r="J38" s="4"/>
    </row>
    <row r="39" spans="1:10" s="5" customFormat="1" ht="18" x14ac:dyDescent="0.25">
      <c r="A39" s="4">
        <v>37</v>
      </c>
      <c r="B39" s="4" t="s">
        <v>557</v>
      </c>
      <c r="C39" s="4" t="s">
        <v>558</v>
      </c>
      <c r="D39" s="4" t="s">
        <v>94</v>
      </c>
      <c r="E39" s="14">
        <v>44</v>
      </c>
      <c r="F39" s="4" t="s">
        <v>252</v>
      </c>
      <c r="G39" s="15" t="s">
        <v>559</v>
      </c>
      <c r="H39" s="4"/>
      <c r="I39" s="8">
        <v>0.1879861111111111</v>
      </c>
      <c r="J39" s="4"/>
    </row>
    <row r="40" spans="1:10" s="5" customFormat="1" ht="18" x14ac:dyDescent="0.25">
      <c r="A40" s="4">
        <v>38</v>
      </c>
      <c r="B40" s="4" t="s">
        <v>630</v>
      </c>
      <c r="C40" s="4" t="s">
        <v>631</v>
      </c>
      <c r="D40" s="4" t="s">
        <v>136</v>
      </c>
      <c r="E40" s="4">
        <v>41</v>
      </c>
      <c r="F40" s="4" t="s">
        <v>632</v>
      </c>
      <c r="G40" s="4">
        <v>3120</v>
      </c>
      <c r="H40" s="4" t="s">
        <v>216</v>
      </c>
      <c r="I40" s="8">
        <v>0.18854166666666666</v>
      </c>
      <c r="J40" s="4" t="s">
        <v>633</v>
      </c>
    </row>
    <row r="41" spans="1:10" s="5" customFormat="1" ht="18" x14ac:dyDescent="0.25">
      <c r="A41" s="4">
        <v>39</v>
      </c>
      <c r="B41" s="4" t="s">
        <v>485</v>
      </c>
      <c r="C41" s="4" t="s">
        <v>486</v>
      </c>
      <c r="D41" s="4" t="s">
        <v>94</v>
      </c>
      <c r="E41" s="14">
        <v>36</v>
      </c>
      <c r="F41" s="4"/>
      <c r="G41" s="15" t="s">
        <v>634</v>
      </c>
      <c r="H41" s="4"/>
      <c r="I41" s="8">
        <v>0.19337962962962962</v>
      </c>
      <c r="J41" s="4"/>
    </row>
    <row r="42" spans="1:10" s="5" customFormat="1" ht="18" x14ac:dyDescent="0.25">
      <c r="A42" s="4">
        <v>40</v>
      </c>
      <c r="B42" s="4" t="s">
        <v>635</v>
      </c>
      <c r="C42" s="4" t="s">
        <v>636</v>
      </c>
      <c r="D42" s="4" t="s">
        <v>94</v>
      </c>
      <c r="E42" s="4">
        <v>37</v>
      </c>
      <c r="F42" s="4" t="s">
        <v>637</v>
      </c>
      <c r="G42" s="4" t="s">
        <v>638</v>
      </c>
      <c r="H42" s="4"/>
      <c r="I42" s="8">
        <v>0.19337962962962962</v>
      </c>
      <c r="J42" s="4"/>
    </row>
    <row r="43" spans="1:10" s="5" customFormat="1" ht="18" x14ac:dyDescent="0.25">
      <c r="A43" s="4">
        <v>41</v>
      </c>
      <c r="B43" s="4" t="s">
        <v>639</v>
      </c>
      <c r="C43" s="4" t="s">
        <v>678</v>
      </c>
      <c r="D43" s="4" t="s">
        <v>94</v>
      </c>
      <c r="E43" s="4"/>
      <c r="F43" s="4" t="s">
        <v>266</v>
      </c>
      <c r="G43" s="4">
        <v>1983</v>
      </c>
      <c r="H43" s="4"/>
      <c r="I43" s="8">
        <v>0.19409722222222223</v>
      </c>
      <c r="J43" s="4"/>
    </row>
    <row r="44" spans="1:10" s="5" customFormat="1" ht="18" x14ac:dyDescent="0.25">
      <c r="A44" s="4">
        <v>42</v>
      </c>
      <c r="B44" s="4" t="s">
        <v>640</v>
      </c>
      <c r="C44" s="4" t="s">
        <v>450</v>
      </c>
      <c r="D44" s="4" t="s">
        <v>94</v>
      </c>
      <c r="E44" s="4">
        <f>2024-1981</f>
        <v>43</v>
      </c>
      <c r="F44" s="4" t="s">
        <v>266</v>
      </c>
      <c r="G44" s="4">
        <v>4961</v>
      </c>
      <c r="H44" s="4"/>
      <c r="I44" s="8">
        <v>0.19412037037037036</v>
      </c>
      <c r="J44" s="4"/>
    </row>
    <row r="45" spans="1:10" s="5" customFormat="1" ht="18" x14ac:dyDescent="0.25">
      <c r="A45" s="4">
        <v>43</v>
      </c>
      <c r="B45" s="4" t="s">
        <v>527</v>
      </c>
      <c r="C45" s="4" t="s">
        <v>436</v>
      </c>
      <c r="D45" s="4" t="s">
        <v>136</v>
      </c>
      <c r="E45" s="14">
        <v>50</v>
      </c>
      <c r="F45" s="4" t="s">
        <v>528</v>
      </c>
      <c r="G45" s="15" t="s">
        <v>529</v>
      </c>
      <c r="H45" s="4"/>
      <c r="I45" s="8">
        <v>0.19543981481481482</v>
      </c>
      <c r="J45" s="4"/>
    </row>
    <row r="46" spans="1:10" s="5" customFormat="1" ht="18" x14ac:dyDescent="0.25">
      <c r="A46" s="4">
        <v>44</v>
      </c>
      <c r="B46" s="4" t="s">
        <v>507</v>
      </c>
      <c r="C46" s="4" t="s">
        <v>508</v>
      </c>
      <c r="D46" s="4" t="s">
        <v>94</v>
      </c>
      <c r="E46" s="14">
        <v>31</v>
      </c>
      <c r="F46" s="4" t="s">
        <v>509</v>
      </c>
      <c r="G46" s="15" t="s">
        <v>510</v>
      </c>
      <c r="H46" s="4"/>
      <c r="I46" s="8">
        <v>0.19546296296296295</v>
      </c>
      <c r="J46" s="4"/>
    </row>
    <row r="47" spans="1:10" s="5" customFormat="1" ht="18" x14ac:dyDescent="0.25">
      <c r="A47" s="4">
        <v>45</v>
      </c>
      <c r="B47" s="4" t="s">
        <v>565</v>
      </c>
      <c r="C47" s="4" t="s">
        <v>44</v>
      </c>
      <c r="D47" s="4" t="s">
        <v>94</v>
      </c>
      <c r="E47" s="14">
        <v>44</v>
      </c>
      <c r="F47" s="4" t="s">
        <v>241</v>
      </c>
      <c r="G47" s="15" t="s">
        <v>566</v>
      </c>
      <c r="H47" s="4"/>
      <c r="I47" s="8">
        <v>0.19547453703703704</v>
      </c>
      <c r="J47" s="4"/>
    </row>
    <row r="48" spans="1:10" s="5" customFormat="1" ht="18" x14ac:dyDescent="0.25">
      <c r="A48" s="4">
        <v>46</v>
      </c>
      <c r="B48" s="4" t="s">
        <v>641</v>
      </c>
      <c r="C48" s="4" t="s">
        <v>46</v>
      </c>
      <c r="D48" s="4" t="s">
        <v>94</v>
      </c>
      <c r="E48" s="4">
        <v>46</v>
      </c>
      <c r="F48" s="4" t="s">
        <v>241</v>
      </c>
      <c r="G48" s="4">
        <v>2873</v>
      </c>
      <c r="H48" s="4"/>
      <c r="I48" s="8">
        <v>0.19548611111111111</v>
      </c>
      <c r="J48" s="4"/>
    </row>
    <row r="49" spans="1:10" s="5" customFormat="1" ht="18" x14ac:dyDescent="0.25">
      <c r="A49" s="4">
        <v>47</v>
      </c>
      <c r="B49" s="4" t="s">
        <v>642</v>
      </c>
      <c r="C49" s="4" t="s">
        <v>645</v>
      </c>
      <c r="D49" s="4" t="s">
        <v>136</v>
      </c>
      <c r="E49" s="4">
        <f>2024-1969</f>
        <v>55</v>
      </c>
      <c r="F49" s="4" t="s">
        <v>643</v>
      </c>
      <c r="G49" s="4">
        <v>427</v>
      </c>
      <c r="H49" s="4"/>
      <c r="I49" s="8">
        <v>0.19621527777777778</v>
      </c>
      <c r="J49" s="4"/>
    </row>
    <row r="50" spans="1:10" s="5" customFormat="1" ht="18" x14ac:dyDescent="0.25">
      <c r="A50" s="4">
        <v>48</v>
      </c>
      <c r="B50" s="4" t="s">
        <v>644</v>
      </c>
      <c r="C50" s="4" t="s">
        <v>645</v>
      </c>
      <c r="D50" s="4" t="s">
        <v>94</v>
      </c>
      <c r="E50" s="4">
        <f>2024-1969</f>
        <v>55</v>
      </c>
      <c r="F50" s="4" t="s">
        <v>643</v>
      </c>
      <c r="G50" s="4">
        <v>431</v>
      </c>
      <c r="H50" s="4"/>
      <c r="I50" s="8">
        <v>0.19622685185185185</v>
      </c>
      <c r="J50" s="4"/>
    </row>
    <row r="51" spans="1:10" s="5" customFormat="1" ht="18" x14ac:dyDescent="0.25">
      <c r="A51" s="4">
        <v>49</v>
      </c>
      <c r="B51" s="4" t="s">
        <v>646</v>
      </c>
      <c r="C51" s="4" t="s">
        <v>645</v>
      </c>
      <c r="D51" s="4" t="s">
        <v>94</v>
      </c>
      <c r="E51" s="4">
        <f>2024-1999</f>
        <v>25</v>
      </c>
      <c r="F51" s="4"/>
      <c r="G51" s="4">
        <v>432</v>
      </c>
      <c r="H51" s="4"/>
      <c r="I51" s="8">
        <v>0.19623842592592591</v>
      </c>
      <c r="J51" s="4"/>
    </row>
    <row r="52" spans="1:10" s="5" customFormat="1" ht="18" x14ac:dyDescent="0.25">
      <c r="A52" s="4">
        <v>50</v>
      </c>
      <c r="B52" s="4" t="s">
        <v>567</v>
      </c>
      <c r="C52" s="4" t="s">
        <v>568</v>
      </c>
      <c r="D52" s="4" t="s">
        <v>136</v>
      </c>
      <c r="E52" s="14">
        <v>54</v>
      </c>
      <c r="F52" s="4" t="s">
        <v>569</v>
      </c>
      <c r="G52" s="15" t="s">
        <v>570</v>
      </c>
      <c r="H52" s="4"/>
      <c r="I52" s="8">
        <v>0.19787037037037036</v>
      </c>
      <c r="J52" s="4"/>
    </row>
    <row r="53" spans="1:10" s="5" customFormat="1" ht="18" x14ac:dyDescent="0.25">
      <c r="A53" s="4">
        <v>51</v>
      </c>
      <c r="B53" s="4" t="s">
        <v>543</v>
      </c>
      <c r="C53" s="4" t="s">
        <v>544</v>
      </c>
      <c r="D53" s="4" t="s">
        <v>94</v>
      </c>
      <c r="E53" s="14">
        <v>46</v>
      </c>
      <c r="F53" s="4" t="s">
        <v>237</v>
      </c>
      <c r="G53" s="15" t="s">
        <v>545</v>
      </c>
      <c r="H53" s="4"/>
      <c r="I53" s="8">
        <v>0.20152777777777778</v>
      </c>
      <c r="J53" s="4"/>
    </row>
    <row r="54" spans="1:10" s="5" customFormat="1" ht="18" x14ac:dyDescent="0.25">
      <c r="A54" s="4">
        <v>52</v>
      </c>
      <c r="B54" s="4" t="s">
        <v>647</v>
      </c>
      <c r="C54" s="4" t="s">
        <v>648</v>
      </c>
      <c r="D54" s="4" t="s">
        <v>94</v>
      </c>
      <c r="E54" s="4">
        <f>2024-1968</f>
        <v>56</v>
      </c>
      <c r="F54" s="4" t="s">
        <v>649</v>
      </c>
      <c r="G54" s="4" t="s">
        <v>650</v>
      </c>
      <c r="H54" s="4"/>
      <c r="I54" s="8">
        <v>0.20217592592592593</v>
      </c>
      <c r="J54" s="4"/>
    </row>
    <row r="55" spans="1:10" s="5" customFormat="1" ht="18" x14ac:dyDescent="0.25">
      <c r="A55" s="4">
        <v>53</v>
      </c>
      <c r="B55" s="4" t="s">
        <v>492</v>
      </c>
      <c r="C55" s="4" t="s">
        <v>493</v>
      </c>
      <c r="D55" s="4" t="s">
        <v>94</v>
      </c>
      <c r="E55" s="14">
        <v>51</v>
      </c>
      <c r="F55" s="4" t="s">
        <v>277</v>
      </c>
      <c r="G55" s="15" t="s">
        <v>494</v>
      </c>
      <c r="H55" s="4"/>
      <c r="I55" s="8">
        <v>0.20307870370370371</v>
      </c>
      <c r="J55" s="4"/>
    </row>
    <row r="56" spans="1:10" s="5" customFormat="1" ht="18" x14ac:dyDescent="0.25">
      <c r="A56" s="4">
        <v>54</v>
      </c>
      <c r="B56" s="4" t="s">
        <v>478</v>
      </c>
      <c r="C56" s="4" t="s">
        <v>479</v>
      </c>
      <c r="D56" s="4" t="s">
        <v>94</v>
      </c>
      <c r="E56" s="14">
        <v>48</v>
      </c>
      <c r="F56" s="4" t="s">
        <v>228</v>
      </c>
      <c r="G56" s="15" t="s">
        <v>480</v>
      </c>
      <c r="H56" s="4"/>
      <c r="I56" s="8">
        <v>0.20456018518518518</v>
      </c>
      <c r="J56" s="4"/>
    </row>
    <row r="57" spans="1:10" s="5" customFormat="1" ht="18" x14ac:dyDescent="0.25">
      <c r="A57" s="4">
        <v>55</v>
      </c>
      <c r="B57" s="4" t="s">
        <v>651</v>
      </c>
      <c r="C57" s="4" t="s">
        <v>572</v>
      </c>
      <c r="D57" s="4" t="s">
        <v>94</v>
      </c>
      <c r="E57" s="4">
        <f>2025-1974</f>
        <v>51</v>
      </c>
      <c r="F57" s="4" t="s">
        <v>266</v>
      </c>
      <c r="G57" s="4" t="s">
        <v>652</v>
      </c>
      <c r="H57" s="4"/>
      <c r="I57" s="8">
        <v>0.20457175925925927</v>
      </c>
      <c r="J57" s="4"/>
    </row>
    <row r="58" spans="1:10" s="5" customFormat="1" ht="18" x14ac:dyDescent="0.25">
      <c r="A58" s="4">
        <v>56</v>
      </c>
      <c r="B58" s="4" t="s">
        <v>467</v>
      </c>
      <c r="C58" s="4" t="s">
        <v>468</v>
      </c>
      <c r="D58" s="4" t="s">
        <v>136</v>
      </c>
      <c r="E58" s="14">
        <v>38</v>
      </c>
      <c r="F58" s="4" t="s">
        <v>469</v>
      </c>
      <c r="G58" s="15" t="s">
        <v>470</v>
      </c>
      <c r="H58" s="4"/>
      <c r="I58" s="8">
        <v>0.20651620370370372</v>
      </c>
      <c r="J58" s="4"/>
    </row>
    <row r="59" spans="1:10" s="5" customFormat="1" ht="18" x14ac:dyDescent="0.25">
      <c r="A59" s="4">
        <v>57</v>
      </c>
      <c r="B59" s="4" t="s">
        <v>471</v>
      </c>
      <c r="C59" s="4" t="s">
        <v>472</v>
      </c>
      <c r="D59" s="4" t="s">
        <v>94</v>
      </c>
      <c r="E59" s="14">
        <v>45</v>
      </c>
      <c r="F59" s="4" t="s">
        <v>473</v>
      </c>
      <c r="G59" s="15" t="s">
        <v>474</v>
      </c>
      <c r="H59" s="4"/>
      <c r="I59" s="8">
        <v>0.20652777777777778</v>
      </c>
      <c r="J59" s="4"/>
    </row>
    <row r="60" spans="1:10" s="5" customFormat="1" ht="18" x14ac:dyDescent="0.25">
      <c r="A60" s="4">
        <v>58</v>
      </c>
      <c r="B60" s="4" t="s">
        <v>653</v>
      </c>
      <c r="C60" s="4" t="s">
        <v>654</v>
      </c>
      <c r="D60" s="4" t="s">
        <v>94</v>
      </c>
      <c r="E60" s="4">
        <v>40</v>
      </c>
      <c r="F60" s="4" t="s">
        <v>241</v>
      </c>
      <c r="G60" s="4">
        <v>2840</v>
      </c>
      <c r="H60" s="4"/>
      <c r="I60" s="8">
        <v>0.20743055555555556</v>
      </c>
      <c r="J60" s="4"/>
    </row>
    <row r="61" spans="1:10" s="5" customFormat="1" ht="18" x14ac:dyDescent="0.25">
      <c r="A61" s="4">
        <v>59</v>
      </c>
      <c r="B61" s="4" t="s">
        <v>514</v>
      </c>
      <c r="C61" s="4" t="s">
        <v>515</v>
      </c>
      <c r="D61" s="4" t="s">
        <v>94</v>
      </c>
      <c r="E61" s="14">
        <v>37</v>
      </c>
      <c r="F61" s="4" t="s">
        <v>516</v>
      </c>
      <c r="G61" s="15" t="s">
        <v>517</v>
      </c>
      <c r="H61" s="4"/>
      <c r="I61" s="8">
        <v>0.20813657407407407</v>
      </c>
      <c r="J61" s="4"/>
    </row>
    <row r="62" spans="1:10" s="5" customFormat="1" ht="18" x14ac:dyDescent="0.25">
      <c r="A62" s="4">
        <v>60</v>
      </c>
      <c r="B62" s="4" t="s">
        <v>655</v>
      </c>
      <c r="C62" s="4" t="s">
        <v>656</v>
      </c>
      <c r="D62" s="4" t="s">
        <v>136</v>
      </c>
      <c r="E62" s="4">
        <v>39</v>
      </c>
      <c r="F62" s="4" t="s">
        <v>241</v>
      </c>
      <c r="G62" s="4" t="s">
        <v>657</v>
      </c>
      <c r="H62" s="4"/>
      <c r="I62" s="8">
        <v>0.20876157407407409</v>
      </c>
      <c r="J62" s="4"/>
    </row>
    <row r="63" spans="1:10" s="5" customFormat="1" ht="18" x14ac:dyDescent="0.25">
      <c r="A63" s="4">
        <v>61</v>
      </c>
      <c r="B63" s="4" t="s">
        <v>658</v>
      </c>
      <c r="C63" s="4" t="s">
        <v>659</v>
      </c>
      <c r="D63" s="4"/>
      <c r="E63" s="4">
        <f>2025-1966</f>
        <v>59</v>
      </c>
      <c r="F63" s="4" t="s">
        <v>660</v>
      </c>
      <c r="G63" s="4">
        <v>5448</v>
      </c>
      <c r="H63" s="4"/>
      <c r="I63" s="8">
        <v>0.20877314814814815</v>
      </c>
      <c r="J63" s="4"/>
    </row>
    <row r="64" spans="1:10" s="5" customFormat="1" ht="18" x14ac:dyDescent="0.25">
      <c r="A64" s="4">
        <v>62</v>
      </c>
      <c r="B64" s="4" t="s">
        <v>661</v>
      </c>
      <c r="C64" s="4" t="s">
        <v>610</v>
      </c>
      <c r="D64" s="4" t="s">
        <v>94</v>
      </c>
      <c r="E64" s="4">
        <v>34</v>
      </c>
      <c r="F64" s="4" t="s">
        <v>241</v>
      </c>
      <c r="G64" s="4">
        <v>4995</v>
      </c>
      <c r="H64" s="4"/>
      <c r="I64" s="8">
        <v>0.21444444444444444</v>
      </c>
      <c r="J64" s="4"/>
    </row>
    <row r="65" spans="1:10" s="5" customFormat="1" ht="18" x14ac:dyDescent="0.25">
      <c r="A65" s="4">
        <v>63</v>
      </c>
      <c r="B65" s="4" t="s">
        <v>662</v>
      </c>
      <c r="C65" s="4" t="s">
        <v>663</v>
      </c>
      <c r="D65" s="4"/>
      <c r="E65" s="4">
        <f>2025-1977</f>
        <v>48</v>
      </c>
      <c r="F65" s="4" t="s">
        <v>252</v>
      </c>
      <c r="G65" s="4">
        <v>1848</v>
      </c>
      <c r="H65" s="4"/>
      <c r="I65" s="8">
        <v>0.21445601851851853</v>
      </c>
      <c r="J65" s="4"/>
    </row>
    <row r="66" spans="1:10" s="5" customFormat="1" ht="18" x14ac:dyDescent="0.25">
      <c r="A66" s="4">
        <v>64</v>
      </c>
      <c r="B66" s="4" t="s">
        <v>664</v>
      </c>
      <c r="C66" s="4" t="s">
        <v>46</v>
      </c>
      <c r="D66" s="4"/>
      <c r="E66" s="4">
        <f>2024-1966</f>
        <v>58</v>
      </c>
      <c r="F66" s="4" t="s">
        <v>665</v>
      </c>
      <c r="G66" s="4" t="s">
        <v>666</v>
      </c>
      <c r="H66" s="4"/>
      <c r="I66" s="8">
        <v>0.21452546296296296</v>
      </c>
      <c r="J66" s="4"/>
    </row>
    <row r="67" spans="1:10" s="5" customFormat="1" ht="18" x14ac:dyDescent="0.25">
      <c r="A67" s="4">
        <v>65</v>
      </c>
      <c r="B67" s="4" t="s">
        <v>499</v>
      </c>
      <c r="C67" s="4" t="s">
        <v>500</v>
      </c>
      <c r="D67" s="4" t="s">
        <v>136</v>
      </c>
      <c r="E67" s="14">
        <v>56</v>
      </c>
      <c r="F67" s="4" t="s">
        <v>501</v>
      </c>
      <c r="G67" s="15" t="s">
        <v>502</v>
      </c>
      <c r="H67" s="4"/>
      <c r="I67" s="8">
        <v>0.21668981481481481</v>
      </c>
      <c r="J67" s="4"/>
    </row>
    <row r="68" spans="1:10" s="5" customFormat="1" ht="18" x14ac:dyDescent="0.25">
      <c r="A68" s="4">
        <v>66</v>
      </c>
      <c r="B68" s="4" t="s">
        <v>503</v>
      </c>
      <c r="C68" s="4" t="s">
        <v>504</v>
      </c>
      <c r="D68" s="4" t="s">
        <v>94</v>
      </c>
      <c r="E68" s="14">
        <v>60</v>
      </c>
      <c r="F68" s="4" t="s">
        <v>505</v>
      </c>
      <c r="G68" s="15" t="s">
        <v>506</v>
      </c>
      <c r="H68" s="4"/>
      <c r="I68" s="8">
        <v>0.21672453703703703</v>
      </c>
      <c r="J68" s="4"/>
    </row>
    <row r="69" spans="1:10" s="5" customFormat="1" ht="18" x14ac:dyDescent="0.25">
      <c r="A69" s="4">
        <v>67</v>
      </c>
      <c r="B69" s="4" t="s">
        <v>667</v>
      </c>
      <c r="C69" s="4" t="s">
        <v>573</v>
      </c>
      <c r="D69" s="4" t="s">
        <v>94</v>
      </c>
      <c r="E69" s="4">
        <v>60</v>
      </c>
      <c r="F69" s="4"/>
      <c r="G69" s="4"/>
      <c r="H69" s="4"/>
      <c r="I69" s="8">
        <v>0.21964120370370371</v>
      </c>
      <c r="J69" s="4"/>
    </row>
    <row r="70" spans="1:10" s="5" customFormat="1" ht="18" x14ac:dyDescent="0.25">
      <c r="A70" s="4">
        <v>68</v>
      </c>
      <c r="B70" s="4" t="s">
        <v>668</v>
      </c>
      <c r="C70" s="4" t="s">
        <v>2</v>
      </c>
      <c r="D70" s="4"/>
      <c r="E70" s="4">
        <v>41</v>
      </c>
      <c r="F70" s="4" t="s">
        <v>669</v>
      </c>
      <c r="G70" s="4">
        <v>1756</v>
      </c>
      <c r="H70" s="4"/>
      <c r="I70" s="8">
        <v>0.22344907407407408</v>
      </c>
      <c r="J70" s="4"/>
    </row>
    <row r="71" spans="1:10" s="5" customFormat="1" ht="18" x14ac:dyDescent="0.25">
      <c r="A71" s="4">
        <v>69</v>
      </c>
      <c r="B71" s="4" t="s">
        <v>495</v>
      </c>
      <c r="C71" s="4" t="s">
        <v>496</v>
      </c>
      <c r="D71" s="4" t="s">
        <v>136</v>
      </c>
      <c r="E71" s="14">
        <v>45</v>
      </c>
      <c r="F71" s="4" t="s">
        <v>497</v>
      </c>
      <c r="G71" s="15" t="s">
        <v>498</v>
      </c>
      <c r="H71" s="4"/>
      <c r="I71" s="8">
        <v>0.22391203703703705</v>
      </c>
      <c r="J71" s="4"/>
    </row>
    <row r="72" spans="1:10" s="5" customFormat="1" ht="18" x14ac:dyDescent="0.25">
      <c r="A72" s="4">
        <v>70</v>
      </c>
      <c r="B72" s="4" t="s">
        <v>670</v>
      </c>
      <c r="C72" s="4" t="s">
        <v>671</v>
      </c>
      <c r="D72" s="4"/>
      <c r="E72" s="4"/>
      <c r="F72" s="4" t="s">
        <v>673</v>
      </c>
      <c r="G72" s="4" t="s">
        <v>672</v>
      </c>
      <c r="H72" s="4"/>
      <c r="I72" s="8">
        <v>0.22598379629629631</v>
      </c>
      <c r="J72" s="4"/>
    </row>
    <row r="73" spans="1:10" s="5" customFormat="1" ht="18" x14ac:dyDescent="0.25">
      <c r="A73" s="4">
        <v>71</v>
      </c>
      <c r="B73" s="4" t="s">
        <v>552</v>
      </c>
      <c r="C73" s="4" t="s">
        <v>553</v>
      </c>
      <c r="D73" s="4" t="s">
        <v>94</v>
      </c>
      <c r="E73" s="14">
        <v>61</v>
      </c>
      <c r="F73" s="4" t="s">
        <v>241</v>
      </c>
      <c r="G73" s="15" t="s">
        <v>554</v>
      </c>
      <c r="H73" s="4"/>
      <c r="I73" s="8">
        <v>0.22777777777777777</v>
      </c>
      <c r="J73" s="4"/>
    </row>
    <row r="74" spans="1:10" s="5" customFormat="1" ht="18" x14ac:dyDescent="0.25">
      <c r="A74" s="4">
        <v>72</v>
      </c>
      <c r="B74" s="4" t="s">
        <v>555</v>
      </c>
      <c r="C74" s="4" t="s">
        <v>556</v>
      </c>
      <c r="D74" s="4" t="s">
        <v>94</v>
      </c>
      <c r="E74" s="14">
        <v>40</v>
      </c>
      <c r="F74" s="4"/>
      <c r="G74" s="15" t="s">
        <v>674</v>
      </c>
      <c r="H74" s="4"/>
      <c r="I74" s="8">
        <v>0.23234953703703703</v>
      </c>
      <c r="J74" s="4"/>
    </row>
    <row r="75" spans="1:10" s="5" customFormat="1" ht="18" x14ac:dyDescent="0.25">
      <c r="A75" s="4">
        <v>73</v>
      </c>
      <c r="B75" s="4" t="s">
        <v>675</v>
      </c>
      <c r="C75" s="4" t="s">
        <v>676</v>
      </c>
      <c r="D75" s="4" t="s">
        <v>94</v>
      </c>
      <c r="E75" s="4">
        <v>56</v>
      </c>
      <c r="F75" s="4" t="s">
        <v>98</v>
      </c>
      <c r="G75" s="4">
        <v>1251</v>
      </c>
      <c r="H75" s="4"/>
      <c r="I75" s="8">
        <v>0.23393518518518519</v>
      </c>
      <c r="J75" s="4"/>
    </row>
    <row r="76" spans="1:10" s="5" customFormat="1" ht="18" x14ac:dyDescent="0.25">
      <c r="A76" s="4">
        <v>74</v>
      </c>
      <c r="B76" s="4" t="s">
        <v>181</v>
      </c>
      <c r="C76" s="4" t="s">
        <v>28</v>
      </c>
      <c r="D76" s="4" t="s">
        <v>94</v>
      </c>
      <c r="E76" s="14">
        <v>47</v>
      </c>
      <c r="F76" s="4" t="s">
        <v>241</v>
      </c>
      <c r="G76" s="15" t="s">
        <v>491</v>
      </c>
      <c r="H76" s="4"/>
      <c r="I76" s="8">
        <v>0.26449074074074075</v>
      </c>
      <c r="J76" s="4"/>
    </row>
    <row r="77" spans="1:10" s="5" customFormat="1" ht="18" x14ac:dyDescent="0.25">
      <c r="A77" s="4">
        <v>75</v>
      </c>
      <c r="B77" s="4" t="s">
        <v>540</v>
      </c>
      <c r="C77" s="4" t="s">
        <v>541</v>
      </c>
      <c r="D77" s="4" t="s">
        <v>94</v>
      </c>
      <c r="E77" s="14">
        <v>60</v>
      </c>
      <c r="F77" s="4" t="s">
        <v>266</v>
      </c>
      <c r="G77" s="15" t="s">
        <v>542</v>
      </c>
      <c r="H77" s="4"/>
      <c r="I77" s="8">
        <v>0.26454861111111111</v>
      </c>
      <c r="J77" s="4"/>
    </row>
    <row r="78" spans="1:10" s="5" customFormat="1" ht="18" x14ac:dyDescent="0.25">
      <c r="A78" s="4">
        <v>76</v>
      </c>
      <c r="B78" s="4" t="s">
        <v>524</v>
      </c>
      <c r="C78" s="4" t="s">
        <v>525</v>
      </c>
      <c r="D78" s="4" t="s">
        <v>94</v>
      </c>
      <c r="E78" s="14">
        <v>32</v>
      </c>
      <c r="F78" s="4" t="s">
        <v>303</v>
      </c>
      <c r="G78" s="15" t="s">
        <v>526</v>
      </c>
      <c r="H78" s="4"/>
      <c r="I78" s="8">
        <v>0.2684259259259259</v>
      </c>
      <c r="J78" s="4"/>
    </row>
    <row r="79" spans="1:10" s="5" customFormat="1" ht="18" x14ac:dyDescent="0.25">
      <c r="A79" s="4"/>
      <c r="B79" s="4"/>
      <c r="C79" s="4"/>
      <c r="D79" s="4"/>
      <c r="E79" s="14"/>
      <c r="F79" s="4"/>
      <c r="G79" s="15"/>
      <c r="H79" s="4"/>
      <c r="I79" s="4"/>
      <c r="J79" s="4"/>
    </row>
    <row r="80" spans="1:10" s="19" customFormat="1" ht="18.75" x14ac:dyDescent="0.3">
      <c r="A80" s="16"/>
      <c r="B80" s="16"/>
      <c r="C80" s="16"/>
      <c r="D80" s="16"/>
      <c r="E80" s="17"/>
      <c r="F80" s="16"/>
      <c r="G80" s="18"/>
      <c r="H80" s="16"/>
      <c r="I80" s="16"/>
      <c r="J80" s="16"/>
    </row>
    <row r="81" spans="1:10" s="19" customFormat="1" ht="18.75" x14ac:dyDescent="0.3">
      <c r="A81" s="16"/>
      <c r="B81" s="16"/>
      <c r="C81" s="16"/>
      <c r="D81" s="16"/>
      <c r="E81" s="17"/>
      <c r="F81" s="16"/>
      <c r="G81" s="18"/>
      <c r="H81" s="16"/>
      <c r="I81" s="16"/>
      <c r="J81" s="16"/>
    </row>
    <row r="82" spans="1:10" x14ac:dyDescent="0.25">
      <c r="E82" s="21"/>
      <c r="G82" s="22"/>
    </row>
    <row r="83" spans="1:10" x14ac:dyDescent="0.25">
      <c r="E83" s="21"/>
      <c r="G83" s="22"/>
    </row>
    <row r="84" spans="1:10" x14ac:dyDescent="0.25">
      <c r="E84" s="21"/>
      <c r="G84" s="22"/>
    </row>
    <row r="85" spans="1:10" x14ac:dyDescent="0.25">
      <c r="E85" s="21"/>
      <c r="G85" s="22"/>
    </row>
    <row r="86" spans="1:10" x14ac:dyDescent="0.25">
      <c r="E86" s="21"/>
      <c r="G86" s="22"/>
    </row>
    <row r="87" spans="1:10" x14ac:dyDescent="0.25">
      <c r="E87" s="21"/>
      <c r="G87" s="22"/>
    </row>
    <row r="88" spans="1:10" x14ac:dyDescent="0.25">
      <c r="E88" s="21"/>
      <c r="G88" s="22"/>
    </row>
    <row r="89" spans="1:10" x14ac:dyDescent="0.25">
      <c r="E89" s="21"/>
      <c r="G89" s="22"/>
    </row>
    <row r="90" spans="1:10" x14ac:dyDescent="0.25">
      <c r="E90" s="21"/>
      <c r="G90" s="22"/>
    </row>
    <row r="91" spans="1:10" x14ac:dyDescent="0.25">
      <c r="E91" s="21"/>
      <c r="G91" s="22"/>
    </row>
    <row r="92" spans="1:10" x14ac:dyDescent="0.25">
      <c r="E92" s="21"/>
      <c r="G92" s="22"/>
    </row>
    <row r="93" spans="1:10" x14ac:dyDescent="0.25">
      <c r="E93" s="21"/>
      <c r="G93" s="22"/>
    </row>
  </sheetData>
  <sortState xmlns:xlrd2="http://schemas.microsoft.com/office/spreadsheetml/2017/richdata2" ref="A3:J93">
    <sortCondition ref="A2:A93"/>
  </sortState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10km</vt:lpstr>
      <vt:lpstr>21,1km</vt:lpstr>
      <vt:lpstr>42,2km</vt:lpstr>
      <vt:lpstr>'21,1km'!Print_Area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Rautenbach</dc:creator>
  <cp:lastModifiedBy>Yolanda Rautenbach</cp:lastModifiedBy>
  <cp:lastPrinted>2025-04-09T08:55:19Z</cp:lastPrinted>
  <dcterms:created xsi:type="dcterms:W3CDTF">2025-04-07T15:09:10Z</dcterms:created>
  <dcterms:modified xsi:type="dcterms:W3CDTF">2025-04-09T08:55:23Z</dcterms:modified>
</cp:coreProperties>
</file>